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defaultThemeVersion="124226"/>
  <bookViews>
    <workbookView xWindow="-120" yWindow="-120" windowWidth="29040" windowHeight="15720" tabRatio="733"/>
  </bookViews>
  <sheets>
    <sheet name="PL- STY=J3J0353S PO# 2200004988" sheetId="229" r:id="rId1"/>
    <sheet name="STY=J3J0353S-RE  PO# 2200004989" sheetId="228" r:id="rId2"/>
    <sheet name="GRADED SPEC" sheetId="230" r:id="rId3"/>
    <sheet name="7699" sheetId="44" state="hidden" r:id="rId4"/>
    <sheet name="I C" sheetId="50" state="hidden" r:id="rId5"/>
    <sheet name="5103" sheetId="41" state="hidden" r:id="rId6"/>
    <sheet name="FLOOR SET" sheetId="42" state="hidden" r:id="rId7"/>
    <sheet name="BOE" sheetId="4"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#REF!</definedName>
    <definedName name="__??????">#REF!</definedName>
    <definedName name="________________________INV027">#REF!</definedName>
    <definedName name="_______________________INV027">#REF!</definedName>
    <definedName name="______________________INV027">#REF!</definedName>
    <definedName name="_____________________INV027">#REF!</definedName>
    <definedName name="____________________INV027">#REF!</definedName>
    <definedName name="___________________INV027">#REF!</definedName>
    <definedName name="__________________INV027">#REF!</definedName>
    <definedName name="_________________INV027">#REF!</definedName>
    <definedName name="________________INV027">#REF!</definedName>
    <definedName name="_______________INV027">#REF!</definedName>
    <definedName name="______________INV027">#REF!</definedName>
    <definedName name="_____________INV027">#REF!</definedName>
    <definedName name="____________INV027">#REF!</definedName>
    <definedName name="___________INV027">#REF!</definedName>
    <definedName name="__________INV027">#REF!</definedName>
    <definedName name="_________INV027">#REF!</definedName>
    <definedName name="________CON2">#REF!</definedName>
    <definedName name="________INV027">#REF!</definedName>
    <definedName name="_______A65700">'[1]MTO REV.2(ARMOR)'!#REF!</definedName>
    <definedName name="_______A65800">'[1]MTO REV.2(ARMOR)'!#REF!</definedName>
    <definedName name="_______A66000">'[1]MTO REV.2(ARMOR)'!#REF!</definedName>
    <definedName name="_______A660000">'[1]MTO REV.2(ARMOR)'!#REF!</definedName>
    <definedName name="_______A67000">'[1]MTO REV.2(ARMOR)'!#REF!</definedName>
    <definedName name="_______A68000">'[1]MTO REV.2(ARMOR)'!#REF!</definedName>
    <definedName name="_______A70000">'[1]MTO REV.2(ARMOR)'!#REF!</definedName>
    <definedName name="_______A75000">'[1]MTO REV.2(ARMOR)'!#REF!</definedName>
    <definedName name="_______A75001">'[1]MTO REV.2(ARMOR)'!#REF!</definedName>
    <definedName name="_______A85000">'[1]MTO REV.2(ARMOR)'!#REF!</definedName>
    <definedName name="_______ACT2" hidden="1">{"'Sheet1'!$L$16"}</definedName>
    <definedName name="_______CON1">#REF!</definedName>
    <definedName name="_______CON2">#REF!</definedName>
    <definedName name="_______INV027">#REF!</definedName>
    <definedName name="_______NET2">#REF!</definedName>
    <definedName name="_______PW355848" hidden="1">{"'Sheet1'!$L$16"}</definedName>
    <definedName name="______A65700">'[1]MTO REV.2(ARMOR)'!#REF!</definedName>
    <definedName name="______A65800">'[1]MTO REV.2(ARMOR)'!#REF!</definedName>
    <definedName name="______A66000">'[1]MTO REV.2(ARMOR)'!#REF!</definedName>
    <definedName name="______A660000">'[1]MTO REV.2(ARMOR)'!#REF!</definedName>
    <definedName name="______A67000">'[1]MTO REV.2(ARMOR)'!#REF!</definedName>
    <definedName name="______A68000">'[1]MTO REV.2(ARMOR)'!#REF!</definedName>
    <definedName name="______A70000">'[1]MTO REV.2(ARMOR)'!#REF!</definedName>
    <definedName name="______A75000">'[1]MTO REV.2(ARMOR)'!#REF!</definedName>
    <definedName name="______A75001">'[1]MTO REV.2(ARMOR)'!#REF!</definedName>
    <definedName name="______A85000">'[1]MTO REV.2(ARMOR)'!#REF!</definedName>
    <definedName name="______ACT2" hidden="1">{"'Sheet1'!$L$16"}</definedName>
    <definedName name="______CON1">#REF!</definedName>
    <definedName name="______CON2">#REF!</definedName>
    <definedName name="______INV027">#REF!</definedName>
    <definedName name="______NET2">#REF!</definedName>
    <definedName name="______PW355848" hidden="1">{"'Sheet1'!$L$16"}</definedName>
    <definedName name="_____A65700">'[1]MTO REV.2(ARMOR)'!#REF!</definedName>
    <definedName name="_____A65800">'[1]MTO REV.2(ARMOR)'!#REF!</definedName>
    <definedName name="_____A66000">'[1]MTO REV.2(ARMOR)'!#REF!</definedName>
    <definedName name="_____A660000">'[1]MTO REV.2(ARMOR)'!#REF!</definedName>
    <definedName name="_____A67000">'[1]MTO REV.2(ARMOR)'!#REF!</definedName>
    <definedName name="_____A68000">'[1]MTO REV.2(ARMOR)'!#REF!</definedName>
    <definedName name="_____A70000">'[1]MTO REV.2(ARMOR)'!#REF!</definedName>
    <definedName name="_____A75000">'[1]MTO REV.2(ARMOR)'!#REF!</definedName>
    <definedName name="_____A75001">'[1]MTO REV.2(ARMOR)'!#REF!</definedName>
    <definedName name="_____A85000">'[1]MTO REV.2(ARMOR)'!#REF!</definedName>
    <definedName name="_____ACT2" hidden="1">{"'Sheet1'!$L$16"}</definedName>
    <definedName name="_____CON1">#REF!</definedName>
    <definedName name="_____CON2">#REF!</definedName>
    <definedName name="_____INV027">#REF!</definedName>
    <definedName name="_____NET2">#REF!</definedName>
    <definedName name="_____PW355848" hidden="1">{"'Sheet1'!$L$16"}</definedName>
    <definedName name="____A65700">'[1]MTO REV.2(ARMOR)'!#REF!</definedName>
    <definedName name="____A65800">'[1]MTO REV.2(ARMOR)'!#REF!</definedName>
    <definedName name="____A66000">'[1]MTO REV.2(ARMOR)'!#REF!</definedName>
    <definedName name="____A660000">'[1]MTO REV.2(ARMOR)'!#REF!</definedName>
    <definedName name="____A67000">'[1]MTO REV.2(ARMOR)'!#REF!</definedName>
    <definedName name="____A68000">'[1]MTO REV.2(ARMOR)'!#REF!</definedName>
    <definedName name="____A70000">'[1]MTO REV.2(ARMOR)'!#REF!</definedName>
    <definedName name="____A75000">'[1]MTO REV.2(ARMOR)'!#REF!</definedName>
    <definedName name="____A75001">'[1]MTO REV.2(ARMOR)'!#REF!</definedName>
    <definedName name="____A85000">'[1]MTO REV.2(ARMOR)'!#REF!</definedName>
    <definedName name="____ACT2" hidden="1">{"'Sheet1'!$L$16"}</definedName>
    <definedName name="____CON1">#REF!</definedName>
    <definedName name="____CON2">#REF!</definedName>
    <definedName name="____INV027">#REF!</definedName>
    <definedName name="____NET2">#REF!</definedName>
    <definedName name="____PW355848" hidden="1">{"'Sheet1'!$L$16"}</definedName>
    <definedName name="___A65700">'[1]MTO REV.2(ARMOR)'!#REF!</definedName>
    <definedName name="___A65800">'[1]MTO REV.2(ARMOR)'!#REF!</definedName>
    <definedName name="___A66000">'[1]MTO REV.2(ARMOR)'!#REF!</definedName>
    <definedName name="___A660000">'[1]MTO REV.2(ARMOR)'!#REF!</definedName>
    <definedName name="___A67000">'[1]MTO REV.2(ARMOR)'!#REF!</definedName>
    <definedName name="___A68000">'[1]MTO REV.2(ARMOR)'!#REF!</definedName>
    <definedName name="___A70000">'[1]MTO REV.2(ARMOR)'!#REF!</definedName>
    <definedName name="___A75000">'[1]MTO REV.2(ARMOR)'!#REF!</definedName>
    <definedName name="___A75001">'[1]MTO REV.2(ARMOR)'!#REF!</definedName>
    <definedName name="___A85000">'[1]MTO REV.2(ARMOR)'!#REF!</definedName>
    <definedName name="___ACT2" hidden="1">{"'Sheet1'!$L$16"}</definedName>
    <definedName name="___CON1">#REF!</definedName>
    <definedName name="___CON2">#REF!</definedName>
    <definedName name="___INV027">#REF!</definedName>
    <definedName name="___NET2">#REF!</definedName>
    <definedName name="___PW355848" hidden="1">{"'Sheet1'!$L$16"}</definedName>
    <definedName name="___U66957">#REF!</definedName>
    <definedName name="__A65700">'[1]MTO REV.2(ARMOR)'!#REF!</definedName>
    <definedName name="__A65800">'[1]MTO REV.2(ARMOR)'!#REF!</definedName>
    <definedName name="__A66000">'[1]MTO REV.2(ARMOR)'!#REF!</definedName>
    <definedName name="__A660000">'[1]MTO REV.2(ARMOR)'!#REF!</definedName>
    <definedName name="__A67000">'[1]MTO REV.2(ARMOR)'!#REF!</definedName>
    <definedName name="__A68000">'[1]MTO REV.2(ARMOR)'!#REF!</definedName>
    <definedName name="__A70000">'[1]MTO REV.2(ARMOR)'!#REF!</definedName>
    <definedName name="__A75000">'[1]MTO REV.2(ARMOR)'!#REF!</definedName>
    <definedName name="__A75001">'[1]MTO REV.2(ARMOR)'!#REF!</definedName>
    <definedName name="__A85000">'[1]MTO REV.2(ARMOR)'!#REF!</definedName>
    <definedName name="__ACT2" hidden="1">{"'Sheet1'!$L$16"}</definedName>
    <definedName name="__CON1">#REF!</definedName>
    <definedName name="__CON2">#REF!</definedName>
    <definedName name="__INV027">#REF!</definedName>
    <definedName name="__NET2">#REF!</definedName>
    <definedName name="__PW355848" hidden="1">{"'Sheet1'!$L$16"}</definedName>
    <definedName name="__U66957">#REF!</definedName>
    <definedName name="_1">#REF!</definedName>
    <definedName name="_1_?">#REF!</definedName>
    <definedName name="_1111">#REF!</definedName>
    <definedName name="_2">#REF!</definedName>
    <definedName name="_2_??????">#REF!</definedName>
    <definedName name="_4_?">#REF!</definedName>
    <definedName name="_8_??????">#REF!</definedName>
    <definedName name="_A300000">#REF!</definedName>
    <definedName name="_A65700">'[1]MTO REV.2(ARMOR)'!#REF!</definedName>
    <definedName name="_A65800">'[1]MTO REV.2(ARMOR)'!#REF!</definedName>
    <definedName name="_A66000">'[1]MTO REV.2(ARMOR)'!#REF!</definedName>
    <definedName name="_A660000">'[1]MTO REV.2(ARMOR)'!#REF!</definedName>
    <definedName name="_A67000">'[1]MTO REV.2(ARMOR)'!#REF!</definedName>
    <definedName name="_A68000">'[1]MTO REV.2(ARMOR)'!#REF!</definedName>
    <definedName name="_A70000">'[1]MTO REV.2(ARMOR)'!#REF!</definedName>
    <definedName name="_A75000">'[1]MTO REV.2(ARMOR)'!#REF!</definedName>
    <definedName name="_A75001">'[1]MTO REV.2(ARMOR)'!#REF!</definedName>
    <definedName name="_A85000">'[1]MTO REV.2(ARMOR)'!#REF!</definedName>
    <definedName name="_ACT2" hidden="1">{"'Sheet1'!$L$16"}</definedName>
    <definedName name="_CON1">#REF!</definedName>
    <definedName name="_CON2">#REF!</definedName>
    <definedName name="_Fill" hidden="1">#REF!</definedName>
    <definedName name="_INV027">#REF!</definedName>
    <definedName name="_NET2">#REF!</definedName>
    <definedName name="_Order1" hidden="1">255</definedName>
    <definedName name="_Order2" hidden="1">255</definedName>
    <definedName name="_PW355848" hidden="1">{"'Sheet1'!$L$16"}</definedName>
    <definedName name="_Sort" hidden="1">#REF!</definedName>
    <definedName name="_U66957">#REF!</definedName>
    <definedName name="A">#REF!</definedName>
    <definedName name="A_J">"$#REF!.$A$1:$A$33"</definedName>
    <definedName name="A_J_AIR">"$#REF!.$A$271:$K$358"</definedName>
    <definedName name="aa">[2]XL4Poppy!$C$39</definedName>
    <definedName name="AAA">'[3]MTL$-INTER'!#REF!</definedName>
    <definedName name="ARDOISE">#N/A</definedName>
    <definedName name="ARPINO">"$#REF!.$A$423:$A$456"</definedName>
    <definedName name="ARPINO_AIR">"$#REF!.$A$116:$K$153"</definedName>
    <definedName name="asn" hidden="1">{"'Sheet1'!$L$16"}</definedName>
    <definedName name="BABU">'[4]BL INSTRUCTION'!#REF!</definedName>
    <definedName name="BCERT">"$#REF!.$A$934:$A$961"</definedName>
    <definedName name="BI">#REF!</definedName>
    <definedName name="BILKA">"$#REF!.$A$500:$A$525"</definedName>
    <definedName name="BILKA_AIR">"$#REF!.$A$566:$A$598"</definedName>
    <definedName name="bl">#REF!</definedName>
    <definedName name="BOQ">#REF!</definedName>
    <definedName name="BVCISUMMARY">#REF!</definedName>
    <definedName name="CABLE2">'[5]MTO REV.0'!$A$1:$Q$570</definedName>
    <definedName name="CARINS">"$#REF!.$A$796:$A$830"</definedName>
    <definedName name="CARINS_AIR">"$#REF!.$A$194:$K$235"</definedName>
    <definedName name="CHUNG" hidden="1">{"'Sheet1'!$L$16"}</definedName>
    <definedName name="CHUNG2" hidden="1">{"'Sheet1'!$L$16"}</definedName>
    <definedName name="COJABIS_PORTRAIT">"$#REF!.$A$129:$A$169"</definedName>
    <definedName name="COMBINEDFORM">"$#REF!.$A$1:$N$36"</definedName>
    <definedName name="COMEBACK">[6]KLHT!GoBack</definedName>
    <definedName name="COMMON">#REF!</definedName>
    <definedName name="CON_EQP_COS">#REF!</definedName>
    <definedName name="CONSOLIDATES_SEA">"$#REF!.$A$1228:$A$1258"</definedName>
    <definedName name="COVER">#REF!</definedName>
    <definedName name="CRITINST">#REF!</definedName>
    <definedName name="CRITPURC">#REF!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d">[7]Invoice!#REF!</definedName>
    <definedName name="DAMARC">"$#REF!.$A$1:$A$43"</definedName>
    <definedName name="DAMARC_PORTRAIT">"$#REF!.$A$1:$A$43"</definedName>
    <definedName name="_xlnm.Database">#REF!</definedName>
    <definedName name="DataFilter">[6]!DataFilter</definedName>
    <definedName name="DataSort">[6]!DataSort</definedName>
    <definedName name="deal">#REF!</definedName>
    <definedName name="dfdsgbdsb">#REF!,#REF!</definedName>
    <definedName name="DSORT">[6]!DataSort</definedName>
    <definedName name="DSUMDATA">#REF!</definedName>
    <definedName name="E" hidden="1">{"'Sheet1'!$L$16"}</definedName>
    <definedName name="EMMEGI">"$#REF!.$A$831:$A$864"</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xcel_BuiltIn_Print_Area">#REF!</definedName>
    <definedName name="Excel_BuiltIn_Print_Area_1">'[4]BL INSTRUCTION'!#REF!</definedName>
    <definedName name="Excel_BuiltIn_Print_Area_2">#REF!</definedName>
    <definedName name="Excel_BuiltIn_Print_Area_2_1">#REF!</definedName>
    <definedName name="Excel_BuiltIn_Print_Area_4">#REF!</definedName>
    <definedName name="Excel_BuiltIn_Print_Titles_1">#REF!,#REF!</definedName>
    <definedName name="_xlnm.Extract">#REF!</definedName>
    <definedName name="F" hidden="1">{"'Sheet1'!$L$16"}</definedName>
    <definedName name="FAX">#REF!</definedName>
    <definedName name="FAX__MESSAGE">"$#REF!.$A$999:$A$1032"</definedName>
    <definedName name="fgfdhfhdf">#REF!</definedName>
    <definedName name="forms">"$#REF!.$A$1:$N$36"</definedName>
    <definedName name="G" hidden="1">{"'Sheet1'!$L$16"}</definedName>
    <definedName name="GARNET_SEA">"$#REF!.$A$1194:$A$1225"</definedName>
    <definedName name="GoBack">[6]KLHT!GoBack</definedName>
    <definedName name="GPT_GROUNDING_PT">'[8]Bieu 2a'!#REF!</definedName>
    <definedName name="GRIGORIADIS_SEA">"$#REF!.$A$1099:$A$1427"</definedName>
    <definedName name="GRUPPO_AIR">"$#REF!.$A$74:$A$115"</definedName>
    <definedName name="GUY" hidden="1">{"'Sheet1'!$L$16"}</definedName>
    <definedName name="h" hidden="1">{"'Sheet1'!$L$16"}</definedName>
    <definedName name="H_R_PORTRAIT">"$#REF!.$A$85:$A$128"</definedName>
    <definedName name="H_RUEBENER">"$#REF!.$A$73:$A$100"</definedName>
    <definedName name="HABIB">[7]Invoice!#REF!</definedName>
    <definedName name="HADDAD">"$#REF!.$A$866:$A$899"</definedName>
    <definedName name="HAHN_AIR">"$#REF!.$A$456:$A$489"</definedName>
    <definedName name="HI" hidden="1">{"'Sheet1'!$L$16"}</definedName>
    <definedName name="HIMCO">"$#REF!.$A$962:$A$996"</definedName>
    <definedName name="HOME_MANP">#REF!</definedName>
    <definedName name="HOMEOFFICE_COST">#REF!</definedName>
    <definedName name="Hong_Kong.">#REF!</definedName>
    <definedName name="HTML_CodePage" hidden="1">950</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hidden="1">{"'Sheet1'!$L$16"}</definedName>
    <definedName name="IBS_SEA">"$#REF!.$A$1259:$A$1286"</definedName>
    <definedName name="IDLAB_COST">#REF!</definedName>
    <definedName name="INDMANP">#REF!</definedName>
    <definedName name="INTER_M_AIR">"$#REF!.$A$311:$K$349"</definedName>
    <definedName name="INTER_M_SEA">"$#REF!.$A$1166:$O$1192"</definedName>
    <definedName name="J" hidden="1">{"'Sheet1'!$L$16"}</definedName>
    <definedName name="JAYTEX">#REF!</definedName>
    <definedName name="JHVL" hidden="1">{"'Sheet1'!$L$16"}</definedName>
    <definedName name="JIBTEX">"$#REF!.$A$934:$A$961"</definedName>
    <definedName name="JOINT_STOCK">"$#REF!.$A$295:$A$327"</definedName>
    <definedName name="JOINT_STOCK1">"$#REF!.$A$295:$A$327"</definedName>
    <definedName name="KARBO">"$#REF!.$A$457:$A$473"</definedName>
    <definedName name="KARBO_">"$#REF!.$A$457:$A$473"</definedName>
    <definedName name="KARBO_STANDA">"$#REF!.$A$457:$A$473"</definedName>
    <definedName name="KARBO_STANDA1">"$#REF!.$A$457:$A$473"</definedName>
    <definedName name="KARSTADT">"$#REF!.$A$329:$A$362"</definedName>
    <definedName name="L" hidden="1">{"'Sheet1'!$L$16"}</definedName>
    <definedName name="MAJ_CON_EQP">#REF!</definedName>
    <definedName name="MakeIt">#REF!</definedName>
    <definedName name="MG_A">#REF!</definedName>
    <definedName name="Morning">#REF!</definedName>
    <definedName name="mosgen">#REF!</definedName>
    <definedName name="MS_MODE">"$#REF!.$A$729:$A$765"</definedName>
    <definedName name="NECKERMANN">"$#REF!.$A$392:$A$421"</definedName>
    <definedName name="NET">#REF!</definedName>
    <definedName name="NET_1">#REF!</definedName>
    <definedName name="NET_ANA">#REF!</definedName>
    <definedName name="NET_ANA_1">#REF!</definedName>
    <definedName name="NET_ANA_2">#REF!</definedName>
    <definedName name="NEW">"$#REF!.$A$1033:$A$1097"</definedName>
    <definedName name="NISCOTEX">"$#REF!.$A$41:$A$71"</definedName>
    <definedName name="Non_Conform_Mixed_Size">#REF!</definedName>
    <definedName name="NORMAL">#REF!</definedName>
    <definedName name="OTHER_PANEL">'[8]Bieu 2a'!#REF!</definedName>
    <definedName name="P">#REF!</definedName>
    <definedName name="P.DTL" hidden="1">{"'Sheet1'!$L$16"}</definedName>
    <definedName name="PACIFIC">"$#REF!.$A$260:$A$294"</definedName>
    <definedName name="PACK" hidden="1">#REF!</definedName>
    <definedName name="PACKING_LIST">"$#REF!.$A$1:$T$38"</definedName>
    <definedName name="PACKING_SUMMARY">"$#REF!.$A$1:$N$39"</definedName>
    <definedName name="PHILLIPS_VAN_HEUSEN">"$#REF!.$A$1:$L$28"</definedName>
    <definedName name="PL_指示燈___P.B.___REST_P.B._壓扣開關">'[8]Bieu 2a'!#REF!</definedName>
    <definedName name="PM">[9]IBASE!$AH$16:$AV$110</definedName>
    <definedName name="_xlnm.Print_Area" localSheetId="4">'I C'!$A$1:$I$30</definedName>
    <definedName name="_xlnm.Print_Area">#REF!</definedName>
    <definedName name="Print_Area_MI">#REF!</definedName>
    <definedName name="_xlnm.Print_Titles">#REF!</definedName>
    <definedName name="PRINT_TITLES_MI">#REF!</definedName>
    <definedName name="PRINTA">#REF!</definedName>
    <definedName name="PRINTAREA" hidden="1">#REF!</definedName>
    <definedName name="PRINTAREAMI">#REF!</definedName>
    <definedName name="PRINTB">#REF!</definedName>
    <definedName name="PRINTC">#REF!</definedName>
    <definedName name="PRO" hidden="1">{"'Sheet1'!$L$16"}</definedName>
    <definedName name="PROPOSAL">#REF!</definedName>
    <definedName name="PVH">"$#REF!.$A$363:$A$390"</definedName>
    <definedName name="QC">#REF!</definedName>
    <definedName name="QUELLE_AIR">"$#REF!.$A$532:$A$564"</definedName>
    <definedName name="ra">[7]Invoice!#REF!</definedName>
    <definedName name="RAWE_AIR">"$#REF!.$A$491:$A$526"</definedName>
    <definedName name="RUSSELL_AIR">"$#REF!.$A$384:$A$417"</definedName>
    <definedName name="S">'[4]BL INSTRUCTION'!#REF!</definedName>
    <definedName name="SB">[9]IBASE!$AH$7:$AL$14</definedName>
    <definedName name="SEARS">"$#REF!.$A$1061:$A$1097"</definedName>
    <definedName name="SEARS_AIR">"$#REF!.$A$351:$K$383"</definedName>
    <definedName name="SEIDEN_AIR">"$#REF!.$A$233:$A$259"</definedName>
    <definedName name="SEIDEN_BAUR">"$#REF!.$A$208:$A$232"</definedName>
    <definedName name="SEIDENSTICKER">"$#REF!.$A$233:$A$256"</definedName>
    <definedName name="SEIDENSTICKER_AIR">"$#REF!.$A$1:$K$39"</definedName>
    <definedName name="SIPLEC">"$#REF!.$A$694:$A$726"</definedName>
    <definedName name="SN" hidden="1">{"'Sheet1'!$L$16"}</definedName>
    <definedName name="SORT">#REF!</definedName>
    <definedName name="SORT_AREA">'[10]DI-ESTI'!$A$8:$R$489</definedName>
    <definedName name="SORTT" hidden="1">#REF!</definedName>
    <definedName name="SORTY">'[1]MTO REV.2(ARMOR)'!#REF!</definedName>
    <definedName name="SORTYTTTT" hidden="1">#REF!</definedName>
    <definedName name="SOURCE_DGN">"$#REF!.$A$128:$A$160"</definedName>
    <definedName name="SOURCE_DGN_INT">"$#REF!.$A$1327:$A$1351"</definedName>
    <definedName name="SOY" hidden="1">{"'Sheet1'!$L$16"}</definedName>
    <definedName name="SPEC">#REF!</definedName>
    <definedName name="SPECSUMMARY">#REF!</definedName>
    <definedName name="SPORTS_GROUP">"$#REF!.$A$662:$A$694"</definedName>
    <definedName name="SRKJSDRTYJS">'[1]MTO REV.2(ARMOR)'!#REF!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UM">#REF!</definedName>
    <definedName name="SUMMARY">#REF!</definedName>
    <definedName name="super" hidden="1">{"'Sheet1'!$L$16"}</definedName>
    <definedName name="SURUJAMAL_PORTRAIT">"$#REF!.$A$44:$A$84"</definedName>
    <definedName name="SWIRE_AIR">"$#REF!.$A$154:$K$196"</definedName>
    <definedName name="SWIRE_GUS">"$#REF!.$A$526:$A$558"</definedName>
    <definedName name="SWIRE_MACLINE">"$#REF!.$A$526:$A$596"</definedName>
    <definedName name="TaxTV">10%</definedName>
    <definedName name="TaxXL">5%</definedName>
    <definedName name="TEXLINE">"$#REF!.$A$1287:$A$1326"</definedName>
    <definedName name="TOTAL_U.S._DOLLAR_SEVENTY_FIVE_THOUSAND_THREE_HUNDRED_FIFTEEN_AND_CENTS__FIFTY_ONLY.">#REF!</definedName>
    <definedName name="TRANSFORMER">'[8]Bieu 2a'!#REF!</definedName>
    <definedName name="tt">#REF!</definedName>
    <definedName name="UOO" hidden="1">{"'Sheet1'!$L$16"}</definedName>
    <definedName name="VARIINST">#REF!</definedName>
    <definedName name="VARIPURC">#REF!</definedName>
    <definedName name="vhngfnhfg">#REF!</definedName>
    <definedName name="VISAGE">"$#REF!.$A$597:$A$623"</definedName>
    <definedName name="W">#REF!</definedName>
    <definedName name="X">#REF!</definedName>
    <definedName name="YGMB_AIR">"$#REF!.$A$419:$A$452"</definedName>
    <definedName name="Z" hidden="1">{"'Sheet1'!$L$16"}</definedName>
    <definedName name="ze">#REF!</definedName>
    <definedName name="ZYX">#REF!</definedName>
    <definedName name="ZZZ">#REF!</definedName>
    <definedName name="ㄴㅇㄴㅇ" hidden="1">{"'Sheet1'!$L$16"}</definedName>
    <definedName name="ㅇㄹㄴㅇㄹㄴㅇㄹ" hidden="1">{"'Sheet1'!$L$16"}</definedName>
    <definedName name="예문" hidden="1">{"'Sheet1'!$L$16"}</definedName>
    <definedName name="ㅊ" hidden="1">{"'Sheet1'!$L$16"}</definedName>
    <definedName name="최후자" hidden="1">{"'Sheet1'!$L$16"}</definedName>
    <definedName name="후자" hidden="1">{"'Sheet1'!$L$16"}</definedName>
    <definedName name="ㅗㅗ" hidden="1">{"'Sheet1'!$L$16"}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73" i="229" l="1"/>
  <c r="F72" i="229"/>
  <c r="E72" i="229"/>
  <c r="X72" i="229" s="1"/>
  <c r="X69" i="229"/>
  <c r="X76" i="229" s="1"/>
  <c r="L69" i="229"/>
  <c r="K69" i="229"/>
  <c r="J69" i="229"/>
  <c r="X67" i="229"/>
  <c r="Q67" i="229"/>
  <c r="P67" i="229"/>
  <c r="O67" i="229"/>
  <c r="N67" i="229"/>
  <c r="L66" i="229"/>
  <c r="K66" i="229"/>
  <c r="J66" i="229"/>
  <c r="X64" i="229"/>
  <c r="Q64" i="229"/>
  <c r="P64" i="229"/>
  <c r="O64" i="229"/>
  <c r="N64" i="229"/>
  <c r="L63" i="229"/>
  <c r="K63" i="229"/>
  <c r="J63" i="229"/>
  <c r="X61" i="229"/>
  <c r="Q61" i="229"/>
  <c r="P61" i="229"/>
  <c r="O61" i="229"/>
  <c r="N61" i="229"/>
  <c r="L60" i="229"/>
  <c r="K60" i="229"/>
  <c r="J60" i="229"/>
  <c r="X58" i="229"/>
  <c r="X54" i="229"/>
  <c r="L54" i="229"/>
  <c r="K54" i="229"/>
  <c r="J54" i="229"/>
  <c r="I54" i="229"/>
  <c r="H54" i="229"/>
  <c r="X51" i="229"/>
  <c r="X50" i="229"/>
  <c r="X49" i="229"/>
  <c r="X48" i="229"/>
  <c r="X47" i="229"/>
  <c r="X46" i="229"/>
  <c r="X40" i="229"/>
  <c r="V40" i="229"/>
  <c r="U40" i="229"/>
  <c r="W40" i="229" s="1"/>
  <c r="T40" i="229"/>
  <c r="S40" i="229"/>
  <c r="R40" i="229"/>
  <c r="O40" i="229"/>
  <c r="X39" i="229"/>
  <c r="U39" i="229"/>
  <c r="W39" i="229" s="1"/>
  <c r="T39" i="229"/>
  <c r="V39" i="229" s="1"/>
  <c r="S39" i="229"/>
  <c r="R39" i="229"/>
  <c r="O39" i="229"/>
  <c r="X38" i="229"/>
  <c r="V38" i="229"/>
  <c r="U38" i="229"/>
  <c r="W38" i="229" s="1"/>
  <c r="T38" i="229"/>
  <c r="S38" i="229"/>
  <c r="R38" i="229"/>
  <c r="O38" i="229"/>
  <c r="X37" i="229"/>
  <c r="W37" i="229"/>
  <c r="U37" i="229"/>
  <c r="T37" i="229"/>
  <c r="V37" i="229" s="1"/>
  <c r="S37" i="229"/>
  <c r="R37" i="229"/>
  <c r="O37" i="229"/>
  <c r="X36" i="229"/>
  <c r="W36" i="229"/>
  <c r="V36" i="229"/>
  <c r="U36" i="229"/>
  <c r="T36" i="229"/>
  <c r="S36" i="229"/>
  <c r="R36" i="229"/>
  <c r="O36" i="229"/>
  <c r="X35" i="229"/>
  <c r="U35" i="229"/>
  <c r="W35" i="229" s="1"/>
  <c r="T35" i="229"/>
  <c r="V35" i="229" s="1"/>
  <c r="S35" i="229"/>
  <c r="R35" i="229"/>
  <c r="O35" i="229"/>
  <c r="X34" i="229"/>
  <c r="V34" i="229"/>
  <c r="U34" i="229"/>
  <c r="W34" i="229" s="1"/>
  <c r="T34" i="229"/>
  <c r="S34" i="229"/>
  <c r="R34" i="229"/>
  <c r="O34" i="229"/>
  <c r="X33" i="229"/>
  <c r="W33" i="229"/>
  <c r="U33" i="229"/>
  <c r="T33" i="229"/>
  <c r="V33" i="229" s="1"/>
  <c r="S33" i="229"/>
  <c r="R33" i="229"/>
  <c r="O33" i="229"/>
  <c r="X32" i="229"/>
  <c r="V32" i="229"/>
  <c r="U32" i="229"/>
  <c r="W32" i="229" s="1"/>
  <c r="T32" i="229"/>
  <c r="S32" i="229"/>
  <c r="R32" i="229"/>
  <c r="O32" i="229"/>
  <c r="X31" i="229"/>
  <c r="U31" i="229"/>
  <c r="W31" i="229" s="1"/>
  <c r="T31" i="229"/>
  <c r="V31" i="229" s="1"/>
  <c r="S31" i="229"/>
  <c r="R31" i="229"/>
  <c r="O31" i="229"/>
  <c r="X30" i="229"/>
  <c r="V30" i="229"/>
  <c r="U30" i="229"/>
  <c r="W30" i="229" s="1"/>
  <c r="T30" i="229"/>
  <c r="S30" i="229"/>
  <c r="R30" i="229"/>
  <c r="O30" i="229"/>
  <c r="X29" i="229"/>
  <c r="W29" i="229"/>
  <c r="U29" i="229"/>
  <c r="T29" i="229"/>
  <c r="V29" i="229" s="1"/>
  <c r="S29" i="229"/>
  <c r="R29" i="229"/>
  <c r="O29" i="229"/>
  <c r="X28" i="229"/>
  <c r="V28" i="229"/>
  <c r="U28" i="229"/>
  <c r="W28" i="229" s="1"/>
  <c r="T28" i="229"/>
  <c r="S28" i="229"/>
  <c r="R28" i="229"/>
  <c r="O28" i="229"/>
  <c r="X27" i="229"/>
  <c r="U27" i="229"/>
  <c r="W27" i="229" s="1"/>
  <c r="T27" i="229"/>
  <c r="V27" i="229" s="1"/>
  <c r="S27" i="229"/>
  <c r="R27" i="229"/>
  <c r="O27" i="229"/>
  <c r="X26" i="229"/>
  <c r="V26" i="229"/>
  <c r="U26" i="229"/>
  <c r="W26" i="229" s="1"/>
  <c r="T26" i="229"/>
  <c r="S26" i="229"/>
  <c r="R26" i="229"/>
  <c r="O26" i="229"/>
  <c r="X25" i="229"/>
  <c r="W25" i="229"/>
  <c r="U25" i="229"/>
  <c r="T25" i="229"/>
  <c r="V25" i="229" s="1"/>
  <c r="S25" i="229"/>
  <c r="R25" i="229"/>
  <c r="O25" i="229"/>
  <c r="X24" i="229"/>
  <c r="V24" i="229"/>
  <c r="U24" i="229"/>
  <c r="W24" i="229" s="1"/>
  <c r="T24" i="229"/>
  <c r="S24" i="229"/>
  <c r="R24" i="229"/>
  <c r="O24" i="229"/>
  <c r="X23" i="229"/>
  <c r="U23" i="229"/>
  <c r="W23" i="229" s="1"/>
  <c r="T23" i="229"/>
  <c r="V23" i="229" s="1"/>
  <c r="S23" i="229"/>
  <c r="R23" i="229"/>
  <c r="O23" i="229"/>
  <c r="X22" i="229"/>
  <c r="V22" i="229"/>
  <c r="U22" i="229"/>
  <c r="W22" i="229" s="1"/>
  <c r="T22" i="229"/>
  <c r="S22" i="229"/>
  <c r="R22" i="229"/>
  <c r="O22" i="229"/>
  <c r="X21" i="229"/>
  <c r="W21" i="229"/>
  <c r="U21" i="229"/>
  <c r="T21" i="229"/>
  <c r="V21" i="229" s="1"/>
  <c r="S21" i="229"/>
  <c r="R21" i="229"/>
  <c r="O21" i="229"/>
  <c r="X20" i="229"/>
  <c r="V20" i="229"/>
  <c r="U20" i="229"/>
  <c r="W20" i="229" s="1"/>
  <c r="T20" i="229"/>
  <c r="S20" i="229"/>
  <c r="R20" i="229"/>
  <c r="O20" i="229"/>
  <c r="X19" i="229"/>
  <c r="U19" i="229"/>
  <c r="W19" i="229" s="1"/>
  <c r="T19" i="229"/>
  <c r="V19" i="229" s="1"/>
  <c r="S19" i="229"/>
  <c r="R19" i="229"/>
  <c r="O19" i="229"/>
  <c r="X18" i="229"/>
  <c r="V18" i="229"/>
  <c r="U18" i="229"/>
  <c r="W18" i="229" s="1"/>
  <c r="T18" i="229"/>
  <c r="S18" i="229"/>
  <c r="R18" i="229"/>
  <c r="O18" i="229"/>
  <c r="X17" i="229"/>
  <c r="W17" i="229"/>
  <c r="U17" i="229"/>
  <c r="T17" i="229"/>
  <c r="V17" i="229" s="1"/>
  <c r="S17" i="229"/>
  <c r="R17" i="229"/>
  <c r="O17" i="229"/>
  <c r="X16" i="229"/>
  <c r="V16" i="229"/>
  <c r="U16" i="229"/>
  <c r="W16" i="229" s="1"/>
  <c r="T16" i="229"/>
  <c r="S16" i="229"/>
  <c r="R16" i="229"/>
  <c r="O16" i="229"/>
  <c r="X15" i="229"/>
  <c r="U15" i="229"/>
  <c r="W15" i="229" s="1"/>
  <c r="T15" i="229"/>
  <c r="V15" i="229" s="1"/>
  <c r="S15" i="229"/>
  <c r="R15" i="229"/>
  <c r="O15" i="229"/>
  <c r="X14" i="229"/>
  <c r="V14" i="229"/>
  <c r="U14" i="229"/>
  <c r="W14" i="229" s="1"/>
  <c r="T14" i="229"/>
  <c r="S14" i="229"/>
  <c r="R14" i="229"/>
  <c r="O14" i="229"/>
  <c r="X13" i="229"/>
  <c r="W13" i="229"/>
  <c r="U13" i="229"/>
  <c r="T13" i="229"/>
  <c r="V13" i="229" s="1"/>
  <c r="S13" i="229"/>
  <c r="R13" i="229"/>
  <c r="O13" i="229"/>
  <c r="X12" i="229"/>
  <c r="V12" i="229"/>
  <c r="U12" i="229"/>
  <c r="W12" i="229" s="1"/>
  <c r="T12" i="229"/>
  <c r="S12" i="229"/>
  <c r="R12" i="229"/>
  <c r="O12" i="229"/>
  <c r="O42" i="229" s="1"/>
  <c r="X11" i="229"/>
  <c r="U11" i="229"/>
  <c r="W11" i="229" s="1"/>
  <c r="T11" i="229"/>
  <c r="V11" i="229" s="1"/>
  <c r="S11" i="229"/>
  <c r="S42" i="229" s="1"/>
  <c r="O58" i="229" s="1"/>
  <c r="R11" i="229"/>
  <c r="R42" i="229" s="1"/>
  <c r="N58" i="229" s="1"/>
  <c r="X74" i="229" s="1"/>
  <c r="O11" i="229"/>
  <c r="C11" i="229"/>
  <c r="C12" i="229" s="1"/>
  <c r="F54" i="228"/>
  <c r="X52" i="228"/>
  <c r="X51" i="228"/>
  <c r="L48" i="228"/>
  <c r="K48" i="228"/>
  <c r="J48" i="228"/>
  <c r="X46" i="228"/>
  <c r="Q46" i="228"/>
  <c r="P46" i="228"/>
  <c r="O46" i="228"/>
  <c r="N46" i="228"/>
  <c r="L45" i="228"/>
  <c r="K45" i="228"/>
  <c r="J45" i="228"/>
  <c r="X43" i="228"/>
  <c r="Q43" i="228"/>
  <c r="P43" i="228"/>
  <c r="O43" i="228"/>
  <c r="N43" i="228"/>
  <c r="L42" i="228"/>
  <c r="K42" i="228"/>
  <c r="J42" i="228"/>
  <c r="X40" i="228"/>
  <c r="X48" i="228" s="1"/>
  <c r="X55" i="228" s="1"/>
  <c r="L36" i="228"/>
  <c r="K36" i="228"/>
  <c r="J36" i="228"/>
  <c r="I36" i="228"/>
  <c r="H36" i="228"/>
  <c r="X36" i="228" s="1"/>
  <c r="X33" i="228"/>
  <c r="X32" i="228"/>
  <c r="X31" i="228"/>
  <c r="A31" i="228"/>
  <c r="S27" i="228"/>
  <c r="X54" i="228" s="1"/>
  <c r="D27" i="228"/>
  <c r="X25" i="228"/>
  <c r="U25" i="228"/>
  <c r="W25" i="228" s="1"/>
  <c r="T25" i="228"/>
  <c r="V25" i="228" s="1"/>
  <c r="S25" i="228"/>
  <c r="R25" i="228"/>
  <c r="O25" i="228"/>
  <c r="X24" i="228"/>
  <c r="W24" i="228"/>
  <c r="V24" i="228"/>
  <c r="U24" i="228"/>
  <c r="T24" i="228"/>
  <c r="S24" i="228"/>
  <c r="R24" i="228"/>
  <c r="O24" i="228"/>
  <c r="X23" i="228"/>
  <c r="U23" i="228"/>
  <c r="W23" i="228" s="1"/>
  <c r="T23" i="228"/>
  <c r="V23" i="228" s="1"/>
  <c r="S23" i="228"/>
  <c r="R23" i="228"/>
  <c r="O23" i="228"/>
  <c r="X22" i="228"/>
  <c r="W22" i="228"/>
  <c r="V22" i="228"/>
  <c r="U22" i="228"/>
  <c r="T22" i="228"/>
  <c r="S22" i="228"/>
  <c r="R22" i="228"/>
  <c r="O22" i="228"/>
  <c r="X21" i="228"/>
  <c r="U21" i="228"/>
  <c r="W21" i="228" s="1"/>
  <c r="T21" i="228"/>
  <c r="V21" i="228" s="1"/>
  <c r="S21" i="228"/>
  <c r="R21" i="228"/>
  <c r="O21" i="228"/>
  <c r="X20" i="228"/>
  <c r="W20" i="228"/>
  <c r="V20" i="228"/>
  <c r="U20" i="228"/>
  <c r="T20" i="228"/>
  <c r="S20" i="228"/>
  <c r="R20" i="228"/>
  <c r="O20" i="228"/>
  <c r="X19" i="228"/>
  <c r="U19" i="228"/>
  <c r="W19" i="228" s="1"/>
  <c r="T19" i="228"/>
  <c r="V19" i="228" s="1"/>
  <c r="S19" i="228"/>
  <c r="R19" i="228"/>
  <c r="O19" i="228"/>
  <c r="X18" i="228"/>
  <c r="W18" i="228"/>
  <c r="V18" i="228"/>
  <c r="U18" i="228"/>
  <c r="T18" i="228"/>
  <c r="S18" i="228"/>
  <c r="R18" i="228"/>
  <c r="O18" i="228"/>
  <c r="X17" i="228"/>
  <c r="U17" i="228"/>
  <c r="W17" i="228" s="1"/>
  <c r="T17" i="228"/>
  <c r="V17" i="228" s="1"/>
  <c r="S17" i="228"/>
  <c r="R17" i="228"/>
  <c r="O17" i="228"/>
  <c r="X16" i="228"/>
  <c r="W16" i="228"/>
  <c r="V16" i="228"/>
  <c r="U16" i="228"/>
  <c r="T16" i="228"/>
  <c r="S16" i="228"/>
  <c r="R16" i="228"/>
  <c r="O16" i="228"/>
  <c r="X15" i="228"/>
  <c r="U15" i="228"/>
  <c r="W15" i="228" s="1"/>
  <c r="T15" i="228"/>
  <c r="V15" i="228" s="1"/>
  <c r="S15" i="228"/>
  <c r="R15" i="228"/>
  <c r="O15" i="228"/>
  <c r="X14" i="228"/>
  <c r="W14" i="228"/>
  <c r="V14" i="228"/>
  <c r="U14" i="228"/>
  <c r="T14" i="228"/>
  <c r="S14" i="228"/>
  <c r="R14" i="228"/>
  <c r="O14" i="228"/>
  <c r="X13" i="228"/>
  <c r="U13" i="228"/>
  <c r="W13" i="228" s="1"/>
  <c r="T13" i="228"/>
  <c r="V13" i="228" s="1"/>
  <c r="S13" i="228"/>
  <c r="R13" i="228"/>
  <c r="O13" i="228"/>
  <c r="X12" i="228"/>
  <c r="W12" i="228"/>
  <c r="V12" i="228"/>
  <c r="U12" i="228"/>
  <c r="T12" i="228"/>
  <c r="S12" i="228"/>
  <c r="R12" i="228"/>
  <c r="O12" i="228"/>
  <c r="X11" i="228"/>
  <c r="X27" i="228" s="1"/>
  <c r="U11" i="228"/>
  <c r="W11" i="228" s="1"/>
  <c r="T11" i="228"/>
  <c r="V11" i="228" s="1"/>
  <c r="V27" i="228" s="1"/>
  <c r="P40" i="228" s="1"/>
  <c r="S11" i="228"/>
  <c r="R11" i="228"/>
  <c r="R27" i="228" s="1"/>
  <c r="O11" i="228"/>
  <c r="O27" i="228" s="1"/>
  <c r="C11" i="228"/>
  <c r="A12" i="228" s="1"/>
  <c r="C13" i="229" l="1"/>
  <c r="A13" i="229"/>
  <c r="W42" i="229"/>
  <c r="Q58" i="229" s="1"/>
  <c r="V42" i="229"/>
  <c r="P58" i="229" s="1"/>
  <c r="A12" i="229"/>
  <c r="W27" i="228"/>
  <c r="Q40" i="228" s="1"/>
  <c r="X53" i="228"/>
  <c r="N40" i="228"/>
  <c r="C12" i="228"/>
  <c r="O40" i="228"/>
  <c r="C14" i="229" l="1"/>
  <c r="A14" i="229"/>
  <c r="C13" i="228"/>
  <c r="A13" i="228"/>
  <c r="C15" i="229" l="1"/>
  <c r="A15" i="229"/>
  <c r="A14" i="228"/>
  <c r="C14" i="228"/>
  <c r="C16" i="229" l="1"/>
  <c r="A16" i="229"/>
  <c r="C15" i="228"/>
  <c r="A15" i="228"/>
  <c r="A17" i="229" l="1"/>
  <c r="C17" i="229"/>
  <c r="A16" i="228"/>
  <c r="C16" i="228"/>
  <c r="C18" i="229" l="1"/>
  <c r="A18" i="229"/>
  <c r="C17" i="228"/>
  <c r="A17" i="228"/>
  <c r="C19" i="229" l="1"/>
  <c r="A19" i="229"/>
  <c r="A18" i="228"/>
  <c r="C18" i="228"/>
  <c r="C20" i="229" l="1"/>
  <c r="A20" i="229"/>
  <c r="C19" i="228"/>
  <c r="A19" i="228"/>
  <c r="A21" i="229" l="1"/>
  <c r="C21" i="229"/>
  <c r="A20" i="228"/>
  <c r="C20" i="228"/>
  <c r="F25" i="50"/>
  <c r="D25" i="50"/>
  <c r="E15" i="50"/>
  <c r="R33" i="44"/>
  <c r="J23" i="44"/>
  <c r="I23" i="44"/>
  <c r="H23" i="44"/>
  <c r="G23" i="44"/>
  <c r="R22" i="44"/>
  <c r="A22" i="44"/>
  <c r="R21" i="44"/>
  <c r="A21" i="44"/>
  <c r="R20" i="44"/>
  <c r="R19" i="44"/>
  <c r="R23" i="44"/>
  <c r="A20" i="44"/>
  <c r="A19" i="44"/>
  <c r="D15" i="44"/>
  <c r="R14" i="44"/>
  <c r="Q14" i="44"/>
  <c r="O14" i="44"/>
  <c r="M14" i="44"/>
  <c r="R13" i="44"/>
  <c r="Q13" i="44"/>
  <c r="O13" i="44"/>
  <c r="M13" i="44"/>
  <c r="R12" i="44"/>
  <c r="R15" i="44" s="1"/>
  <c r="F27" i="44" s="1"/>
  <c r="R30" i="44" s="1"/>
  <c r="Q12" i="44"/>
  <c r="Q15" i="44" s="1"/>
  <c r="L27" i="44" s="1"/>
  <c r="R31" i="44" s="1"/>
  <c r="O12" i="44"/>
  <c r="M12" i="44"/>
  <c r="C12" i="44"/>
  <c r="C13" i="44" s="1"/>
  <c r="A12" i="44"/>
  <c r="R11" i="44"/>
  <c r="Q11" i="44"/>
  <c r="O11" i="44"/>
  <c r="O15" i="44" s="1"/>
  <c r="M27" i="44" s="1"/>
  <c r="R32" i="44" s="1"/>
  <c r="M11" i="44"/>
  <c r="M15" i="44" s="1"/>
  <c r="E27" i="44" s="1"/>
  <c r="R29" i="44" s="1"/>
  <c r="O131" i="42"/>
  <c r="N131" i="42"/>
  <c r="G131" i="42"/>
  <c r="E131" i="42"/>
  <c r="Q102" i="42"/>
  <c r="P102" i="42"/>
  <c r="E102" i="42"/>
  <c r="M101" i="42"/>
  <c r="R97" i="42"/>
  <c r="O97" i="42"/>
  <c r="R94" i="42"/>
  <c r="O94" i="42"/>
  <c r="M93" i="42"/>
  <c r="M92" i="42"/>
  <c r="M91" i="42"/>
  <c r="M90" i="42"/>
  <c r="M89" i="42"/>
  <c r="M88" i="42"/>
  <c r="N88" i="42" s="1"/>
  <c r="O88" i="42" s="1"/>
  <c r="M87" i="42"/>
  <c r="M86" i="42"/>
  <c r="M85" i="42"/>
  <c r="R84" i="42"/>
  <c r="M84" i="42"/>
  <c r="M83" i="42"/>
  <c r="M82" i="42"/>
  <c r="M81" i="42"/>
  <c r="R80" i="42"/>
  <c r="M80" i="42"/>
  <c r="M79" i="42"/>
  <c r="M78" i="42"/>
  <c r="M77" i="42"/>
  <c r="N76" i="42" s="1"/>
  <c r="R76" i="42"/>
  <c r="M76" i="42"/>
  <c r="M75" i="42"/>
  <c r="M74" i="42"/>
  <c r="O72" i="42"/>
  <c r="M72" i="42"/>
  <c r="M71" i="42"/>
  <c r="M70" i="42"/>
  <c r="M68" i="42"/>
  <c r="M69" i="42"/>
  <c r="R68" i="42"/>
  <c r="M67" i="42"/>
  <c r="M66" i="42"/>
  <c r="M65" i="42"/>
  <c r="R64" i="42"/>
  <c r="M64" i="42"/>
  <c r="N64" i="42" s="1"/>
  <c r="O64" i="42" s="1"/>
  <c r="M63" i="42"/>
  <c r="M62" i="42"/>
  <c r="M61" i="42"/>
  <c r="R60" i="42"/>
  <c r="R11" i="42"/>
  <c r="R15" i="42"/>
  <c r="R19" i="42"/>
  <c r="R23" i="42"/>
  <c r="R30" i="42"/>
  <c r="R34" i="42"/>
  <c r="R38" i="42"/>
  <c r="R42" i="42"/>
  <c r="R52" i="42"/>
  <c r="R56" i="42"/>
  <c r="H116" i="42"/>
  <c r="M60" i="42"/>
  <c r="M59" i="42"/>
  <c r="M58" i="42"/>
  <c r="M57" i="42"/>
  <c r="M56" i="42"/>
  <c r="M55" i="42"/>
  <c r="M54" i="42"/>
  <c r="M53" i="42"/>
  <c r="M52" i="42"/>
  <c r="M51" i="42"/>
  <c r="M50" i="42"/>
  <c r="M49" i="42"/>
  <c r="M48" i="42"/>
  <c r="M47" i="42"/>
  <c r="M46" i="42"/>
  <c r="M45" i="42"/>
  <c r="M44" i="42"/>
  <c r="M43" i="42"/>
  <c r="M42" i="42"/>
  <c r="M41" i="42"/>
  <c r="M40" i="42"/>
  <c r="M39" i="42"/>
  <c r="M38" i="42"/>
  <c r="M37" i="42"/>
  <c r="M36" i="42"/>
  <c r="M35" i="42"/>
  <c r="M34" i="42"/>
  <c r="M33" i="42"/>
  <c r="M32" i="42"/>
  <c r="M31" i="42"/>
  <c r="M30" i="42"/>
  <c r="M29" i="42"/>
  <c r="M28" i="42"/>
  <c r="O27" i="42"/>
  <c r="M27" i="42"/>
  <c r="M26" i="42"/>
  <c r="M25" i="42"/>
  <c r="N23" i="42" s="1"/>
  <c r="O23" i="42" s="1"/>
  <c r="M24" i="42"/>
  <c r="M23" i="42"/>
  <c r="M22" i="42"/>
  <c r="M21" i="42"/>
  <c r="M20" i="42"/>
  <c r="M19" i="42"/>
  <c r="M18" i="42"/>
  <c r="M17" i="42"/>
  <c r="M16" i="42"/>
  <c r="M15" i="42"/>
  <c r="M14" i="42"/>
  <c r="M13" i="42"/>
  <c r="M12" i="42"/>
  <c r="M11" i="42"/>
  <c r="R33" i="41"/>
  <c r="J23" i="41"/>
  <c r="I23" i="41"/>
  <c r="H23" i="41"/>
  <c r="G23" i="41"/>
  <c r="R22" i="41"/>
  <c r="A22" i="41"/>
  <c r="R21" i="41"/>
  <c r="A21" i="41"/>
  <c r="R20" i="41"/>
  <c r="A20" i="41"/>
  <c r="R19" i="41"/>
  <c r="A19" i="41"/>
  <c r="D15" i="41"/>
  <c r="R14" i="41"/>
  <c r="Q14" i="41"/>
  <c r="O14" i="41"/>
  <c r="M14" i="41"/>
  <c r="R13" i="41"/>
  <c r="Q13" i="41"/>
  <c r="O13" i="41"/>
  <c r="M13" i="41"/>
  <c r="R12" i="41"/>
  <c r="Q12" i="41"/>
  <c r="O12" i="41"/>
  <c r="M12" i="41"/>
  <c r="C12" i="41"/>
  <c r="C13" i="41" s="1"/>
  <c r="A12" i="41"/>
  <c r="R11" i="41"/>
  <c r="Q11" i="41"/>
  <c r="O11" i="41"/>
  <c r="M11" i="41"/>
  <c r="K14" i="4"/>
  <c r="K45" i="4" s="1"/>
  <c r="C24" i="4"/>
  <c r="C55" i="4" s="1"/>
  <c r="C25" i="4"/>
  <c r="C56" i="4"/>
  <c r="C26" i="4"/>
  <c r="C57" i="4" s="1"/>
  <c r="C23" i="4"/>
  <c r="C54" i="4"/>
  <c r="H14" i="4"/>
  <c r="H45" i="4" s="1"/>
  <c r="E2" i="4"/>
  <c r="K12" i="4"/>
  <c r="K43" i="4"/>
  <c r="J5" i="4"/>
  <c r="J36" i="4" s="1"/>
  <c r="K2" i="4"/>
  <c r="K33" i="4"/>
  <c r="C53" i="4"/>
  <c r="C50" i="4"/>
  <c r="C49" i="4"/>
  <c r="C48" i="4"/>
  <c r="C10" i="4"/>
  <c r="C41" i="4" s="1"/>
  <c r="C37" i="4"/>
  <c r="D35" i="4"/>
  <c r="G3" i="4"/>
  <c r="G34" i="4" s="1"/>
  <c r="A13" i="41"/>
  <c r="A13" i="44"/>
  <c r="K13" i="4"/>
  <c r="K44" i="4" s="1"/>
  <c r="E33" i="4"/>
  <c r="C22" i="229" l="1"/>
  <c r="A22" i="229"/>
  <c r="C21" i="228"/>
  <c r="A21" i="228"/>
  <c r="N15" i="42"/>
  <c r="O15" i="42" s="1"/>
  <c r="N19" i="42"/>
  <c r="O19" i="42" s="1"/>
  <c r="O15" i="41"/>
  <c r="M27" i="41" s="1"/>
  <c r="R32" i="41" s="1"/>
  <c r="Q15" i="41"/>
  <c r="L27" i="41" s="1"/>
  <c r="R31" i="41" s="1"/>
  <c r="N68" i="42"/>
  <c r="O68" i="42" s="1"/>
  <c r="N80" i="42"/>
  <c r="A14" i="44"/>
  <c r="C14" i="44"/>
  <c r="N38" i="42"/>
  <c r="R15" i="41"/>
  <c r="F27" i="41" s="1"/>
  <c r="R30" i="41" s="1"/>
  <c r="R102" i="42"/>
  <c r="N34" i="42"/>
  <c r="N52" i="42"/>
  <c r="O52" i="42" s="1"/>
  <c r="M15" i="41"/>
  <c r="E27" i="41" s="1"/>
  <c r="R29" i="41" s="1"/>
  <c r="R23" i="41"/>
  <c r="N11" i="42"/>
  <c r="O11" i="42" s="1"/>
  <c r="N30" i="42"/>
  <c r="N42" i="42"/>
  <c r="O42" i="42" s="1"/>
  <c r="N46" i="42"/>
  <c r="O46" i="42" s="1"/>
  <c r="N56" i="42"/>
  <c r="O56" i="42" s="1"/>
  <c r="N60" i="42"/>
  <c r="O60" i="42" s="1"/>
  <c r="N84" i="42"/>
  <c r="O84" i="42" s="1"/>
  <c r="C23" i="229" l="1"/>
  <c r="A23" i="229"/>
  <c r="A22" i="228"/>
  <c r="C22" i="228"/>
  <c r="N102" i="42"/>
  <c r="O102" i="42" s="1"/>
  <c r="C24" i="229" l="1"/>
  <c r="A24" i="229"/>
  <c r="C23" i="228"/>
  <c r="A23" i="228"/>
  <c r="A25" i="229" l="1"/>
  <c r="C25" i="229"/>
  <c r="A24" i="228"/>
  <c r="C24" i="228"/>
  <c r="C26" i="229" l="1"/>
  <c r="A26" i="229"/>
  <c r="C25" i="228"/>
  <c r="A25" i="228"/>
  <c r="C27" i="229" l="1"/>
  <c r="A27" i="229"/>
  <c r="C28" i="229" l="1"/>
  <c r="A28" i="229"/>
  <c r="A29" i="229" l="1"/>
  <c r="C29" i="229"/>
  <c r="C30" i="229" l="1"/>
  <c r="A30" i="229"/>
  <c r="C31" i="229" l="1"/>
  <c r="A31" i="229"/>
  <c r="C32" i="229" l="1"/>
  <c r="A32" i="229"/>
  <c r="A33" i="229" l="1"/>
  <c r="C33" i="229"/>
  <c r="C34" i="229" l="1"/>
  <c r="A34" i="229"/>
  <c r="C35" i="229" l="1"/>
  <c r="A35" i="229"/>
  <c r="C36" i="229" l="1"/>
  <c r="A36" i="229"/>
  <c r="C37" i="229" l="1"/>
  <c r="A37" i="229"/>
  <c r="C38" i="229" l="1"/>
  <c r="A38" i="229"/>
  <c r="C39" i="229" l="1"/>
  <c r="A39" i="229"/>
  <c r="C40" i="229" l="1"/>
  <c r="A40" i="229"/>
</calcChain>
</file>

<file path=xl/comments1.xml><?xml version="1.0" encoding="utf-8"?>
<comments xmlns="http://schemas.openxmlformats.org/spreadsheetml/2006/main">
  <authors>
    <author>USER</author>
  </authors>
  <commentList>
    <comment ref="O11" authorId="0">
      <text>
        <r>
          <rPr>
            <b/>
            <sz val="9"/>
            <color indexed="81"/>
            <rFont val="Tahoma"/>
            <family val="2"/>
          </rPr>
          <t>USER:</t>
        </r>
        <r>
          <rPr>
            <sz val="9"/>
            <color indexed="81"/>
            <rFont val="Tahoma"/>
            <family val="2"/>
          </rPr>
          <t xml:space="preserve">
</t>
        </r>
      </text>
    </comment>
    <comment ref="O12" authorId="0">
      <text>
        <r>
          <rPr>
            <b/>
            <sz val="9"/>
            <color indexed="81"/>
            <rFont val="Tahoma"/>
            <family val="2"/>
          </rPr>
          <t>USER:</t>
        </r>
        <r>
          <rPr>
            <sz val="9"/>
            <color indexed="81"/>
            <rFont val="Tahoma"/>
            <family val="2"/>
          </rPr>
          <t xml:space="preserve">
</t>
        </r>
      </text>
    </comment>
    <comment ref="O13" authorId="0">
      <text>
        <r>
          <rPr>
            <b/>
            <sz val="9"/>
            <color indexed="81"/>
            <rFont val="Tahoma"/>
            <family val="2"/>
          </rPr>
          <t>USER:</t>
        </r>
        <r>
          <rPr>
            <sz val="9"/>
            <color indexed="81"/>
            <rFont val="Tahoma"/>
            <family val="2"/>
          </rPr>
          <t xml:space="preserve">
</t>
        </r>
      </text>
    </comment>
    <comment ref="O14" authorId="0">
      <text>
        <r>
          <rPr>
            <b/>
            <sz val="9"/>
            <color indexed="81"/>
            <rFont val="Tahoma"/>
            <family val="2"/>
          </rPr>
          <t>USER:</t>
        </r>
        <r>
          <rPr>
            <sz val="9"/>
            <color indexed="81"/>
            <rFont val="Tahoma"/>
            <family val="2"/>
          </rPr>
          <t xml:space="preserve">
</t>
        </r>
      </text>
    </comment>
  </commentList>
</comments>
</file>

<file path=xl/sharedStrings.xml><?xml version="1.0" encoding="utf-8"?>
<sst xmlns="http://schemas.openxmlformats.org/spreadsheetml/2006/main" count="793" uniqueCount="251">
  <si>
    <t>PACKING /WEIGHT LIST</t>
  </si>
  <si>
    <t>CONT. NO: FDI/DKS/04/2022</t>
  </si>
  <si>
    <t>CARTON NO:</t>
  </si>
  <si>
    <t>CTN QTY</t>
  </si>
  <si>
    <t>STYLE NO#</t>
  </si>
  <si>
    <t>COLOUR NAME</t>
  </si>
  <si>
    <t>DC Number#</t>
  </si>
  <si>
    <t>SIZE &amp; RATIO</t>
  </si>
  <si>
    <t>PRE/ASSORT</t>
  </si>
  <si>
    <t>IN PCS/CTN</t>
  </si>
  <si>
    <t>TTL QTY</t>
  </si>
  <si>
    <t>TTL N.W</t>
  </si>
  <si>
    <t>TTL G.W</t>
  </si>
  <si>
    <t>N.W</t>
  </si>
  <si>
    <t>G.W</t>
  </si>
  <si>
    <t>TTL CTN</t>
  </si>
  <si>
    <t>S</t>
  </si>
  <si>
    <t>M</t>
  </si>
  <si>
    <t>L</t>
  </si>
  <si>
    <t>XL</t>
  </si>
  <si>
    <t>LBS</t>
  </si>
  <si>
    <t>KG</t>
  </si>
  <si>
    <t>-</t>
  </si>
  <si>
    <t>BLACK BEAUTY - 001</t>
  </si>
  <si>
    <t>BRIGHT WHITE - 100</t>
  </si>
  <si>
    <t>TOTAL</t>
  </si>
  <si>
    <t>SUMMARY</t>
  </si>
  <si>
    <t>COLOUR</t>
  </si>
  <si>
    <t>TOTAL =</t>
  </si>
  <si>
    <t>Style Name</t>
  </si>
  <si>
    <t>Order qty</t>
  </si>
  <si>
    <t>Ship qty</t>
  </si>
  <si>
    <t>CTN MEASUREMENT</t>
  </si>
  <si>
    <t>TTL NET. WT ( LBS)</t>
  </si>
  <si>
    <t>TTL GR. WT (LBS)</t>
  </si>
  <si>
    <t>TTL NET. WT (KG)</t>
  </si>
  <si>
    <t>TTL GR. WT (kg)</t>
  </si>
  <si>
    <t>TTL CBM</t>
  </si>
  <si>
    <t xml:space="preserve">W </t>
  </si>
  <si>
    <t>H</t>
  </si>
  <si>
    <t>Inch</t>
  </si>
  <si>
    <t>CM</t>
  </si>
  <si>
    <t>QTY</t>
  </si>
  <si>
    <t>CTN</t>
  </si>
  <si>
    <t>NW</t>
  </si>
  <si>
    <t>GW</t>
  </si>
  <si>
    <t>CBM</t>
  </si>
  <si>
    <t xml:space="preserve">CONT. NO: </t>
  </si>
  <si>
    <t>QUANTITY</t>
  </si>
  <si>
    <t>PO NO:</t>
  </si>
  <si>
    <t>NEW YORK, USA</t>
  </si>
  <si>
    <t>TO</t>
  </si>
  <si>
    <t>WINTER DRESS LTD.</t>
  </si>
  <si>
    <t>Vill:Kalma,P.O-Dairy Farm,P.S-Savar-1341/ Dhaka, Bangladesh.</t>
  </si>
  <si>
    <t xml:space="preserve">INV NO : WDL/NRM/804 </t>
  </si>
  <si>
    <t xml:space="preserve">L/C NO:  </t>
  </si>
  <si>
    <t>STYLE NO:J3E0160S-RB</t>
  </si>
  <si>
    <t>DATE: 03.12.2020</t>
  </si>
  <si>
    <t>PO NO:  7699</t>
  </si>
  <si>
    <t>J3E0160S-RB</t>
  </si>
  <si>
    <t>BLACK/YELLOW COMBO-730</t>
  </si>
  <si>
    <t>NAVY/RUST COMBO-846</t>
  </si>
  <si>
    <t>NAVY/RED COMBO-402</t>
  </si>
  <si>
    <t>BLACK/BRIGHT COMBO-545</t>
  </si>
  <si>
    <t>TTL NET. WT</t>
  </si>
  <si>
    <t>TTL GR. WT</t>
  </si>
  <si>
    <t>L 15.5'' X W 14'' X H 7.5''</t>
  </si>
  <si>
    <t>INSPECTION CERTIFICATE</t>
  </si>
  <si>
    <t>Date: --/--/2020</t>
  </si>
  <si>
    <t>KNIT VALLEY FASHIONS LIMITED</t>
  </si>
  <si>
    <t>:WINTER DRESS LIMITED</t>
  </si>
  <si>
    <t>CUSTOMER</t>
  </si>
  <si>
    <t>:FARRIZ DESIGN INC.</t>
  </si>
  <si>
    <t>MERCHANDISE</t>
  </si>
  <si>
    <t xml:space="preserve">:AS PER INVOICE  # </t>
  </si>
  <si>
    <t>P.O.</t>
  </si>
  <si>
    <t>7701, 7947, 7699,7938,7958</t>
  </si>
  <si>
    <t>STYLE</t>
  </si>
  <si>
    <t>J4E0376S-RB &amp; J4E0934S-RB</t>
  </si>
  <si>
    <t>631 CTN/15144 PCS</t>
  </si>
  <si>
    <t>DESTINATION</t>
  </si>
  <si>
    <t>EXPORT L/C NO.</t>
  </si>
  <si>
    <t>INSPECTION DATE</t>
  </si>
  <si>
    <t>STYLE NO:J4D0751S</t>
  </si>
  <si>
    <t>DATE: 14.07.2020</t>
  </si>
  <si>
    <t>PO NO:  5103</t>
  </si>
  <si>
    <t>BLS</t>
  </si>
  <si>
    <t>J4D0751S</t>
  </si>
  <si>
    <t>BLACK COMBO-001</t>
  </si>
  <si>
    <t>J4D0650S</t>
  </si>
  <si>
    <t>CARAMEL COMBO 220</t>
  </si>
  <si>
    <t>PEPPER COMBO 234</t>
  </si>
  <si>
    <t>OLIVE COMBO 352</t>
  </si>
  <si>
    <t>L 23'' X W 11.5'' X H 13''</t>
  </si>
  <si>
    <t>WINTER DRESS LIMITED.</t>
  </si>
  <si>
    <t>Vill:Kalma,P.O.: DAIRY Farm, P.S.:Savar. Dits: Dkaka.</t>
  </si>
  <si>
    <t xml:space="preserve">PACKINGLIST/ FLOOR SET </t>
  </si>
  <si>
    <t xml:space="preserve">INV NO : </t>
  </si>
  <si>
    <t xml:space="preserve">L/C NO: </t>
  </si>
  <si>
    <t>BUYER PO</t>
  </si>
  <si>
    <t>1X</t>
  </si>
  <si>
    <t>2X</t>
  </si>
  <si>
    <t>3X</t>
  </si>
  <si>
    <t>M(10/12)</t>
  </si>
  <si>
    <t>J3D0169S</t>
  </si>
  <si>
    <t>Plack Beauty-001</t>
  </si>
  <si>
    <t>Woodsmoke-260</t>
  </si>
  <si>
    <t>Forest Night-302</t>
  </si>
  <si>
    <t>Apple Butter-655</t>
  </si>
  <si>
    <t>J3D0209S</t>
  </si>
  <si>
    <t>SNOW WHITE-106</t>
  </si>
  <si>
    <t>Brandy Brown 224</t>
  </si>
  <si>
    <t>Flant-540</t>
  </si>
  <si>
    <t>Palemauve-683</t>
  </si>
  <si>
    <t>J3D0213S</t>
  </si>
  <si>
    <t>Zinfandel-602</t>
  </si>
  <si>
    <t>J3D0200S</t>
  </si>
  <si>
    <t>Mushroom-274</t>
  </si>
  <si>
    <t>Lilas-667</t>
  </si>
  <si>
    <t>Cathay Spice-706</t>
  </si>
  <si>
    <t>J4D0689S</t>
  </si>
  <si>
    <t>Caramel café-220</t>
  </si>
  <si>
    <t>J4D0470S</t>
  </si>
  <si>
    <t>J7D0163S</t>
  </si>
  <si>
    <t>BLACK BEAUTY-001</t>
  </si>
  <si>
    <t>Nostalgia Rose-668</t>
  </si>
  <si>
    <t>J7D0158S</t>
  </si>
  <si>
    <t>16 Pcs</t>
  </si>
  <si>
    <t>J7D0008S</t>
  </si>
  <si>
    <t>Gingerbread-805</t>
  </si>
  <si>
    <t>J4D0505S</t>
  </si>
  <si>
    <t>Black Combo 001</t>
  </si>
  <si>
    <t>Ivory Combo 106</t>
  </si>
  <si>
    <t>12 pcs</t>
  </si>
  <si>
    <t>Brandy Combo</t>
  </si>
  <si>
    <t>J4D0653S</t>
  </si>
  <si>
    <t>Black multi001</t>
  </si>
  <si>
    <t>Ivory Multi 106</t>
  </si>
  <si>
    <t>Taupe multi 274</t>
  </si>
  <si>
    <t>Cathay Multi-706</t>
  </si>
  <si>
    <t>X3D0213S</t>
  </si>
  <si>
    <t>Black Beauty-001</t>
  </si>
  <si>
    <t>X3D0200S</t>
  </si>
  <si>
    <t>X4D0470S</t>
  </si>
  <si>
    <t>Black Beauty -001</t>
  </si>
  <si>
    <t>X7D0163S</t>
  </si>
  <si>
    <t>X3D0169S</t>
  </si>
  <si>
    <t>Apple Butter</t>
  </si>
  <si>
    <t>X3D0209S</t>
  </si>
  <si>
    <t>X7D0158S</t>
  </si>
  <si>
    <t>X7D0008S</t>
  </si>
  <si>
    <t>X4D0650S</t>
  </si>
  <si>
    <t>X4D0653S</t>
  </si>
  <si>
    <t>16 pcs</t>
  </si>
  <si>
    <t>K3D0200S</t>
  </si>
  <si>
    <t>K3D0213S</t>
  </si>
  <si>
    <t>L 23xW 16XH15/Inc</t>
  </si>
  <si>
    <t xml:space="preserve">TOTAL </t>
  </si>
  <si>
    <t>2.11 Cbm</t>
  </si>
  <si>
    <t>BILL OF EXCHANGE</t>
  </si>
  <si>
    <t>DEYS SWEATERS INDUSTRIES LIMITED</t>
  </si>
  <si>
    <t>INVOICE NO. :</t>
  </si>
  <si>
    <t>DATE OF DRAFT :</t>
  </si>
  <si>
    <t>EXCHANGE FOR :</t>
  </si>
  <si>
    <t>US</t>
  </si>
  <si>
    <t>AT</t>
  </si>
  <si>
    <t>XXXXX</t>
  </si>
  <si>
    <t xml:space="preserve"> SIGHT  of  this FIRST BILL of EXCHANGE (Second of the same</t>
  </si>
  <si>
    <t>tenor and date being unpaid) pay to the order of</t>
  </si>
  <si>
    <t>UTTARA MODEL TOWN BRANCH, HOUSE -13, ROAD-14/A, SECTOR-4, UTTARA , DHAKA-1230, BANGLADESH</t>
  </si>
  <si>
    <t>The sum of United State Dollars :</t>
  </si>
  <si>
    <t>for value received against export invoice no.    :</t>
  </si>
  <si>
    <t xml:space="preserve">Date:    </t>
  </si>
  <si>
    <t xml:space="preserve">Drawn under L/C no. </t>
  </si>
  <si>
    <t xml:space="preserve"> Date :</t>
  </si>
  <si>
    <t>L/C Amendment No.:</t>
  </si>
  <si>
    <t>ALBARAKA TURK PARTICIPATION BANK,</t>
  </si>
  <si>
    <t>SARAY MARALLESI, DB. ADNAN BUYUKDKNIZ CADDEST, NO: 34768</t>
  </si>
  <si>
    <t>UMRANIYE  ISTANBUL TURKEY.</t>
  </si>
  <si>
    <t>A/C OF :</t>
  </si>
  <si>
    <t>US$</t>
  </si>
  <si>
    <t>SIGHT  of  this SECOND BILL of EXCHANGE (First of the same</t>
  </si>
  <si>
    <t>The sum of united state dollars :</t>
  </si>
  <si>
    <t>STYLE NO: J3J0353S-RU</t>
  </si>
  <si>
    <t>DATE: 20.03.2023</t>
  </si>
  <si>
    <t>PO NO: 2200004988</t>
  </si>
  <si>
    <t>XS</t>
  </si>
  <si>
    <t xml:space="preserve">S </t>
  </si>
  <si>
    <t>J3J0353S-RU</t>
  </si>
  <si>
    <t>MALIBU BLUE - 143</t>
  </si>
  <si>
    <t>STYLE NO: J3J0353S-RE</t>
  </si>
  <si>
    <t>PO NO: 2200004989</t>
  </si>
  <si>
    <t>J3J0353S-RE</t>
  </si>
  <si>
    <t>INV NO : DKSL/2023/10</t>
  </si>
  <si>
    <t>DATE: 05.09.2023</t>
  </si>
  <si>
    <t>Packing Method: Solid colour solid size _ 765Pcs</t>
  </si>
  <si>
    <t>Packing Method:Solid colour Assorted size _ 8 Pcs blister in 1 pack, 3 pack          (3 X 8 = 24Pcs) in 1 (one) master carton_7664Pcs</t>
  </si>
  <si>
    <t>STYLE: J3J0353S-RU</t>
  </si>
  <si>
    <t>GRADED SPEC</t>
  </si>
  <si>
    <t>DESCRIPTION : LOW BACK DRAWSTRING COVERUP</t>
  </si>
  <si>
    <t>DESIGNER: PAM</t>
  </si>
  <si>
    <t>APPROVED REF PP SAMPLE WEIGHT
 (SIZE M ) 7.25LBS</t>
  </si>
  <si>
    <t xml:space="preserve">MAIN LABEL : </t>
  </si>
  <si>
    <t>DATE: 5/13/2022</t>
  </si>
  <si>
    <t xml:space="preserve">TECH DESIGNER: </t>
  </si>
  <si>
    <t>SEASON : SS23</t>
  </si>
  <si>
    <t>FACTORY :  RZ</t>
  </si>
  <si>
    <t>STITCH (FRONT BODY):</t>
  </si>
  <si>
    <t>JERSEY</t>
  </si>
  <si>
    <t xml:space="preserve">FINAL CONTRACT WEIGHT (AVERAGE) </t>
  </si>
  <si>
    <t>REF#: J3G0353S</t>
  </si>
  <si>
    <t>GAUGE :5GG</t>
  </si>
  <si>
    <t>STITCH (BACK BODY/SLEEVES):</t>
  </si>
  <si>
    <t>YARN/CONTENT: 1END 3.2NM 100% ACRYLIC TUBE YARN</t>
  </si>
  <si>
    <t>#</t>
  </si>
  <si>
    <t>POINT OF MEASUREMENT</t>
  </si>
  <si>
    <t>TOL</t>
  </si>
  <si>
    <t>APPROVED REF PP IMAGES</t>
  </si>
  <si>
    <t>FRONT BODY LENGTH  HPS TO SWEEP EDGE  前衣长（肩点到下摆边）RELAXED</t>
  </si>
  <si>
    <t xml:space="preserve"> +-1/2</t>
  </si>
  <si>
    <t>BACK BODY LENGTH HPS TO SWEEP EDGE 后衣长（肩点到下摆边）RELAXED</t>
  </si>
  <si>
    <t>SIDE SEAM BODY LENGTH  AH EDGE TO  SWEEP EDGE侧身长 到下摆边 EXTENDED</t>
  </si>
  <si>
    <t>SIDE SEAM BODY LENGTH  AH EDGE TO  SWEEP EDGE侧身长 到下摆边 RELAXED</t>
  </si>
  <si>
    <t>ACROSS SHOULDER EDGE TO EDGE</t>
  </si>
  <si>
    <t xml:space="preserve"> +-1/4</t>
  </si>
  <si>
    <t>ACROSS FRONT 4 1/2" DOWN FROM HPS  (EDGE TO EDGE)</t>
  </si>
  <si>
    <t>ACROSS BACK 4 1/2" DOWN FROM HPS (EDGE TO EDGE)</t>
  </si>
  <si>
    <t>CHEST 1" BELOW ARMHOLE胸围 挂肩下1''</t>
  </si>
  <si>
    <t>WAIST WIDTH 15" DOWN FRM HPS 腰围 （肩点下15")</t>
  </si>
  <si>
    <t xml:space="preserve">LOW HIP WIDTH 23" DWN FRM HPS  下臀围 肩点下23'' </t>
  </si>
  <si>
    <t>BACK BOTTOM WIDTH AT SWEEP EDGE后下摆宽 边量</t>
  </si>
  <si>
    <t xml:space="preserve">BOTTOM TRIM HEIGHT (SELF START 1X1 RIB)下摆边高  </t>
  </si>
  <si>
    <t xml:space="preserve"> +-1/8</t>
  </si>
  <si>
    <t>ARMHOLE -DEPTH</t>
  </si>
  <si>
    <t xml:space="preserve">ARMHOLE TRIM HEIGHT (SELF GARTER)袖口高 </t>
  </si>
  <si>
    <t>NECK WIDTH @ HPS EDGE TO EDGE</t>
  </si>
  <si>
    <t>BACK NECK DROP HPS TO EDGE</t>
  </si>
  <si>
    <t>FRONT NECK DROP HPS TO EDGE</t>
  </si>
  <si>
    <t xml:space="preserve">NECK TRIM HEIGHT (SELF GARTER)领边高 </t>
  </si>
  <si>
    <t>DRAWSTRING TUNNELS - EACH (SELF TUBULAR)</t>
  </si>
  <si>
    <t>DRAWSTRING LENGTH - AFTER EXIT POINT (3/8" TUBULAR STRING)</t>
  </si>
  <si>
    <t xml:space="preserve">DRAWSTRING TUNNELS HEIGHT FROM SWEEP </t>
  </si>
  <si>
    <t>BACK TIE PLACEMENT FROM HPS</t>
  </si>
  <si>
    <t>BACK TIE LENGTH - EACH (3/8" TUBULAR STRING)</t>
  </si>
  <si>
    <t>TECH DESIGN COMMENTS</t>
  </si>
  <si>
    <t>*</t>
  </si>
  <si>
    <t>MIN NECK STRETCH 24" 最小领拉伸24“</t>
  </si>
  <si>
    <t>**</t>
  </si>
  <si>
    <t>HANGER LOOP ON FOLD (1/2) CLEAR TAPE 1/4“  - PLACE 1" BELOW  ARMHOLE</t>
  </si>
  <si>
    <t>ALL TRIMS  MUST HAVE RECOVERY AFTER STRETCH ---  DO NOT OVER PRESS OR STRETCH TO MEET SPECS</t>
  </si>
  <si>
    <t>FULL CIRCLE TRENDS INC. 1384 BROADWAY, SUITE 1101 NEW YORK N.Y. 10018 - PH:212-869-0387
ALL RIGHTS RESERVED - FULL CIRCLE TRENDS INC. ALL INFORMATION CONTAINED IS CONFIDENTIAL 
You are hereby notified that, distribution or copying of this document or any information within is stritctly prohibited and subject to privilege or exemption from disclosure under applicable law.</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</si>
</sst>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65" formatCode="&quot;$&quot;#,##0.00_);[Red]\(&quot;$&quot;#,##0.00\)"/>
    <numFmt numFmtId="166" formatCode="_(&quot;$&quot;* #,##0.00_);_(&quot;$&quot;* \(#,##0.00\);_(&quot;$&quot;* &quot;-&quot;??_);_(@_)"/>
    <numFmt numFmtId="167" formatCode="_(* #,##0.00_);_(* \(#,##0.00\);_(* &quot;-&quot;??_);_(@_)"/>
    <numFmt numFmtId="168" formatCode="0.0"/>
    <numFmt numFmtId="170" formatCode="#,###\ &quot;pcs&quot;"/>
    <numFmt numFmtId="172" formatCode="00"/>
    <numFmt numFmtId="173" formatCode="0\ &quot;PCS&quot;"/>
    <numFmt numFmtId="174" formatCode="0\ &quot;CTN&quot;"/>
    <numFmt numFmtId="175" formatCode="0\ &quot;PACK&quot;"/>
    <numFmt numFmtId="176" formatCode="0\ &quot;Pcs&quot;"/>
    <numFmt numFmtId="177" formatCode="#,###\ \ &quot;LBS&quot;"/>
    <numFmt numFmtId="179" formatCode="0\ &quot;Lbs&quot;"/>
    <numFmt numFmtId="180" formatCode="0\ &quot;KG&quot;"/>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0"/>
      <name val="Arial"/>
      <family val="2"/>
    </font>
    <font>
      <b/>
      <sz val="12"/>
      <name val="Arial"/>
      <family val="2"/>
    </font>
    <font>
      <sz val="8"/>
      <name val="Arial"/>
      <family val="2"/>
    </font>
    <font>
      <b/>
      <u/>
      <sz val="10"/>
      <name val="Arial"/>
      <family val="2"/>
    </font>
    <font>
      <b/>
      <sz val="22"/>
      <color indexed="54"/>
      <name val="Comic Sans MS"/>
      <family val="4"/>
    </font>
    <font>
      <b/>
      <sz val="18"/>
      <color indexed="12"/>
      <name val="Arial"/>
      <family val="2"/>
    </font>
    <font>
      <b/>
      <sz val="10"/>
      <color indexed="12"/>
      <name val="Arial"/>
      <family val="2"/>
    </font>
    <font>
      <b/>
      <sz val="11"/>
      <name val="Arial"/>
      <family val="2"/>
    </font>
    <font>
      <b/>
      <sz val="12"/>
      <color indexed="12"/>
      <name val="Arial"/>
      <family val="2"/>
    </font>
    <font>
      <b/>
      <sz val="14"/>
      <color indexed="12"/>
      <name val="Arial"/>
      <family val="2"/>
    </font>
    <font>
      <b/>
      <sz val="14"/>
      <color indexed="48"/>
      <name val="Arial"/>
      <family val="2"/>
    </font>
    <font>
      <b/>
      <sz val="10"/>
      <color indexed="48"/>
      <name val="Arial"/>
      <family val="2"/>
    </font>
    <font>
      <b/>
      <sz val="9"/>
      <name val="Arial"/>
      <family val="2"/>
    </font>
    <font>
      <sz val="10"/>
      <name val="Verdana"/>
      <family val="2"/>
    </font>
    <font>
      <sz val="8"/>
      <name val="Verdana"/>
      <family val="2"/>
    </font>
    <font>
      <b/>
      <sz val="10"/>
      <name val="Verdana"/>
      <family val="2"/>
    </font>
    <font>
      <sz val="9"/>
      <name val="Verdana"/>
      <family val="2"/>
    </font>
    <font>
      <b/>
      <sz val="9"/>
      <name val="Verdana"/>
      <family val="2"/>
    </font>
    <font>
      <b/>
      <sz val="9"/>
      <color indexed="81"/>
      <name val="Tahoma"/>
      <family val="2"/>
    </font>
    <font>
      <sz val="9"/>
      <color indexed="81"/>
      <name val="Tahoma"/>
      <family val="2"/>
    </font>
    <font>
      <b/>
      <sz val="20"/>
      <name val="Verdana"/>
      <family val="2"/>
    </font>
    <font>
      <sz val="11"/>
      <name val="Verdana"/>
      <family val="2"/>
    </font>
    <font>
      <b/>
      <sz val="14"/>
      <name val="Verdana"/>
      <family val="2"/>
    </font>
    <font>
      <b/>
      <sz val="11"/>
      <name val="Verdana"/>
      <family val="2"/>
    </font>
    <font>
      <sz val="12"/>
      <name val="Verdana"/>
      <family val="2"/>
    </font>
    <font>
      <sz val="10"/>
      <name val="Arial"/>
      <family val="2"/>
    </font>
    <font>
      <sz val="10"/>
      <name val="Arial"/>
      <family val="2"/>
    </font>
    <font>
      <b/>
      <sz val="20"/>
      <name val="Times New Roman"/>
      <family val="1"/>
    </font>
    <font>
      <sz val="11"/>
      <name val="Times New Roman"/>
      <family val="1"/>
    </font>
    <font>
      <sz val="10"/>
      <name val="Tahoma"/>
      <family val="2"/>
    </font>
    <font>
      <b/>
      <sz val="14"/>
      <name val="Tahoma"/>
      <family val="2"/>
    </font>
    <font>
      <sz val="9"/>
      <name val="Tahoma"/>
      <family val="2"/>
    </font>
    <font>
      <b/>
      <sz val="9"/>
      <name val="Tahoma"/>
      <family val="2"/>
    </font>
    <font>
      <sz val="9"/>
      <name val="Arial Narrow"/>
      <family val="2"/>
    </font>
    <font>
      <b/>
      <sz val="11"/>
      <name val="Tahoma"/>
      <family val="2"/>
    </font>
    <font>
      <b/>
      <sz val="10"/>
      <name val="Tahoma"/>
      <family val="2"/>
    </font>
    <font>
      <sz val="10"/>
      <name val="Arial"/>
      <family val="2"/>
    </font>
    <font>
      <sz val="10"/>
      <name val="Arial"/>
      <family val="2"/>
    </font>
    <font>
      <b/>
      <u/>
      <sz val="16"/>
      <name val="Times New Roman"/>
      <family val="1"/>
    </font>
    <font>
      <sz val="12"/>
      <name val="Arial"/>
      <family val="2"/>
    </font>
    <font>
      <sz val="12"/>
      <name val="Times New Roman"/>
      <family val="1"/>
    </font>
    <font>
      <sz val="10"/>
      <name val="Arial"/>
      <family val="2"/>
    </font>
    <font>
      <sz val="10"/>
      <name val="Arial"/>
      <family val="2"/>
    </font>
    <font>
      <b/>
      <sz val="10"/>
      <color theme="1"/>
      <name val="Arial"/>
      <family val="2"/>
    </font>
    <font>
      <sz val="10"/>
      <color theme="1"/>
      <name val="Arial"/>
      <family val="2"/>
    </font>
    <font>
      <sz val="10"/>
      <color rgb="FFFF0000"/>
      <name val="Arial"/>
      <family val="2"/>
    </font>
    <font>
      <sz val="8"/>
      <color rgb="FFFF0000"/>
      <name val="Arial"/>
      <family val="2"/>
    </font>
    <font>
      <sz val="9"/>
      <name val="Cambria"/>
      <family val="1"/>
      <scheme val="major"/>
    </font>
    <font>
      <u/>
      <sz val="8"/>
      <color indexed="12"/>
      <name val="Arial"/>
      <family val="2"/>
    </font>
    <font>
      <sz val="9"/>
      <name val="Palatino Linotype"/>
      <family val="1"/>
    </font>
    <font>
      <b/>
      <sz val="8"/>
      <name val="Verdana"/>
      <family val="2"/>
    </font>
    <font>
      <b/>
      <sz val="12"/>
      <color theme="1"/>
      <name val="Calibri"/>
      <family val="2"/>
      <scheme val="minor"/>
    </font>
    <font>
      <sz val="12"/>
      <name val="Palatino Linotype"/>
      <family val="1"/>
    </font>
    <font>
      <sz val="14"/>
      <name val="Palatino Linotype"/>
      <family val="1"/>
    </font>
    <font>
      <b/>
      <sz val="11"/>
      <color theme="1"/>
      <name val="Calibri"/>
      <family val="2"/>
      <scheme val="minor"/>
    </font>
    <font>
      <b/>
      <sz val="18"/>
      <color theme="1"/>
      <name val="Calibri"/>
      <family val="2"/>
      <scheme val="minor"/>
    </font>
    <font>
      <b/>
      <sz val="14"/>
      <color theme="1"/>
      <name val="Calibri"/>
      <family val="2"/>
      <scheme val="minor"/>
    </font>
    <font>
      <b/>
      <sz val="28"/>
      <color indexed="8"/>
      <name val="Arial"/>
      <family val="2"/>
    </font>
    <font>
      <sz val="14"/>
      <color indexed="8"/>
      <name val="Arial"/>
      <family val="2"/>
    </font>
    <font>
      <sz val="10"/>
      <color indexed="8"/>
      <name val="Arial"/>
      <family val="2"/>
    </font>
    <font>
      <b/>
      <sz val="10"/>
      <color indexed="8"/>
      <name val="Arial"/>
      <family val="2"/>
    </font>
    <font>
      <b/>
      <sz val="12"/>
      <color rgb="FFFF0000"/>
      <name val="Arial"/>
      <family val="2"/>
    </font>
    <font>
      <b/>
      <sz val="10"/>
      <color rgb="FF00B0F0"/>
      <name val="Arial"/>
      <family val="2"/>
    </font>
    <font>
      <b/>
      <sz val="9"/>
      <color indexed="8"/>
      <name val="Arial"/>
      <family val="2"/>
    </font>
    <font>
      <b/>
      <sz val="9"/>
      <color rgb="FFFF0000"/>
      <name val="Arial"/>
      <family val="2"/>
    </font>
    <font>
      <b/>
      <sz val="9"/>
      <color theme="1"/>
      <name val="Arial"/>
      <family val="2"/>
    </font>
    <font>
      <b/>
      <sz val="10"/>
      <color rgb="FFFF0000"/>
      <name val="Arial"/>
      <family val="2"/>
    </font>
    <font>
      <b/>
      <sz val="18"/>
      <color rgb="FFFF0000"/>
      <name val="Arial"/>
      <family val="2"/>
    </font>
  </fonts>
  <fills count="8">
    <fill>
      <patternFill patternType="none"/>
    </fill>
    <fill>
      <patternFill patternType="gray125"/>
    </fill>
    <fill>
      <patternFill patternType="gray0625">
        <bgColor indexed="9"/>
      </patternFill>
    </fill>
    <fill>
      <patternFill patternType="solid">
        <fgColor theme="0"/>
        <bgColor indexed="64"/>
      </patternFill>
    </fill>
    <fill>
      <patternFill patternType="solid">
        <fgColor rgb="FFFFFF00"/>
        <bgColor indexed="64"/>
      </patternFill>
    </fill>
    <fill>
      <patternFill patternType="solid">
        <fgColor rgb="FFCCFF66"/>
        <bgColor indexed="64"/>
      </patternFill>
    </fill>
    <fill>
      <patternFill patternType="solid">
        <fgColor rgb="FF33CCFF"/>
        <bgColor indexed="64"/>
      </patternFill>
    </fill>
    <fill>
      <patternFill patternType="solid">
        <fgColor theme="0" tint="-4.9989318521683403E-2"/>
        <bgColor indexed="64"/>
      </patternFill>
    </fill>
  </fills>
  <borders count="58">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s>
  <cellStyleXfs count="46">
    <xf numFmtId="0" fontId="0" fillId="0" borderId="0"/>
    <xf numFmtId="167" fontId="19" fillId="0" borderId="0" applyFont="0" applyFill="0" applyBorder="0" applyAlignment="0" applyProtection="0"/>
    <xf numFmtId="167" fontId="20" fillId="0" borderId="0" applyFont="0" applyFill="0" applyBorder="0" applyAlignment="0" applyProtection="0"/>
    <xf numFmtId="167" fontId="47" fillId="0" borderId="0" applyFont="0" applyFill="0" applyBorder="0" applyAlignment="0" applyProtection="0"/>
    <xf numFmtId="167" fontId="48" fillId="0" borderId="0" applyFont="0" applyFill="0" applyBorder="0" applyAlignment="0" applyProtection="0"/>
    <xf numFmtId="167" fontId="58" fillId="0" borderId="0" applyFont="0" applyFill="0" applyBorder="0" applyAlignment="0" applyProtection="0"/>
    <xf numFmtId="167" fontId="59" fillId="0" borderId="0" applyFont="0" applyFill="0" applyBorder="0" applyAlignment="0" applyProtection="0"/>
    <xf numFmtId="167" fontId="63" fillId="0" borderId="0" applyFont="0" applyFill="0" applyBorder="0" applyAlignment="0" applyProtection="0"/>
    <xf numFmtId="167" fontId="64" fillId="0" borderId="0" applyFont="0" applyFill="0" applyBorder="0" applyAlignment="0" applyProtection="0"/>
    <xf numFmtId="167" fontId="20" fillId="0" borderId="0" applyFont="0" applyFill="0" applyBorder="0" applyAlignment="0" applyProtection="0"/>
    <xf numFmtId="166" fontId="20" fillId="0" borderId="0" applyFont="0" applyFill="0" applyBorder="0" applyAlignment="0" applyProtection="0"/>
    <xf numFmtId="0" fontId="20" fillId="0" borderId="0"/>
    <xf numFmtId="0" fontId="20" fillId="0" borderId="0">
      <alignment vertical="top"/>
    </xf>
    <xf numFmtId="0" fontId="70" fillId="0" borderId="0" applyNumberFormat="0" applyFill="0" applyBorder="0" applyAlignment="0" applyProtection="0">
      <alignment vertical="top"/>
      <protection locked="0"/>
    </xf>
    <xf numFmtId="0" fontId="20" fillId="0" borderId="0">
      <alignment vertical="top"/>
    </xf>
    <xf numFmtId="0" fontId="20" fillId="0" borderId="0"/>
    <xf numFmtId="0" fontId="19" fillId="0" borderId="0">
      <alignment vertical="top"/>
    </xf>
    <xf numFmtId="0" fontId="20" fillId="0" borderId="0">
      <alignment vertical="top"/>
    </xf>
    <xf numFmtId="0" fontId="19" fillId="0" borderId="0"/>
    <xf numFmtId="167" fontId="19" fillId="0" borderId="0" applyFont="0" applyFill="0" applyBorder="0" applyAlignment="0" applyProtection="0"/>
    <xf numFmtId="167" fontId="19" fillId="0" borderId="0" applyFont="0" applyFill="0" applyBorder="0" applyAlignment="0" applyProtection="0"/>
    <xf numFmtId="0" fontId="18" fillId="0" borderId="0"/>
    <xf numFmtId="0" fontId="17" fillId="0" borderId="0"/>
    <xf numFmtId="0" fontId="19" fillId="0" borderId="0">
      <alignment vertical="top"/>
    </xf>
    <xf numFmtId="167" fontId="19" fillId="0" borderId="0" applyFont="0" applyFill="0" applyBorder="0" applyAlignment="0" applyProtection="0"/>
    <xf numFmtId="0" fontId="16" fillId="0" borderId="0"/>
    <xf numFmtId="166" fontId="16" fillId="0" borderId="0" applyFon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9" fillId="0" borderId="0">
      <alignment vertical="top"/>
    </xf>
    <xf numFmtId="0" fontId="19" fillId="0" borderId="0">
      <alignment vertical="top"/>
    </xf>
    <xf numFmtId="0" fontId="19" fillId="0" borderId="0"/>
    <xf numFmtId="0" fontId="10" fillId="0" borderId="0"/>
    <xf numFmtId="0" fontId="9" fillId="0" borderId="0"/>
    <xf numFmtId="0" fontId="8" fillId="0" borderId="0"/>
    <xf numFmtId="0" fontId="7" fillId="0" borderId="0"/>
    <xf numFmtId="0" fontId="6" fillId="0" borderId="0"/>
    <xf numFmtId="0" fontId="5" fillId="0" borderId="0"/>
    <xf numFmtId="166" fontId="5" fillId="0" borderId="0" applyFont="0" applyFill="0" applyBorder="0" applyAlignment="0" applyProtection="0"/>
    <xf numFmtId="0" fontId="4" fillId="0" borderId="0"/>
    <xf numFmtId="0" fontId="3" fillId="0" borderId="0"/>
    <xf numFmtId="0" fontId="2" fillId="0" borderId="0"/>
    <xf numFmtId="0" fontId="1" fillId="0" borderId="0"/>
  </cellStyleXfs>
  <cellXfs count="579">
    <xf numFmtId="0" fontId="0" fillId="0" borderId="0" xfId="0"/>
    <xf numFmtId="0" fontId="22" fillId="0" borderId="0" xfId="0" applyFont="1"/>
    <xf numFmtId="0" fontId="28" fillId="2" borderId="0" xfId="0" applyFont="1" applyFill="1"/>
    <xf numFmtId="4" fontId="29" fillId="2" borderId="0" xfId="0" applyNumberFormat="1" applyFont="1" applyFill="1"/>
    <xf numFmtId="0" fontId="21" fillId="2" borderId="0" xfId="0" applyFont="1" applyFill="1"/>
    <xf numFmtId="165" fontId="21" fillId="2" borderId="0" xfId="0" applyNumberFormat="1" applyFont="1" applyFill="1"/>
    <xf numFmtId="0" fontId="30" fillId="2" borderId="0" xfId="0" applyFont="1" applyFill="1"/>
    <xf numFmtId="0" fontId="23" fillId="2" borderId="0" xfId="0" applyFont="1" applyFill="1" applyAlignment="1">
      <alignment horizontal="center"/>
    </xf>
    <xf numFmtId="4" fontId="25" fillId="2" borderId="0" xfId="0" applyNumberFormat="1" applyFont="1" applyFill="1"/>
    <xf numFmtId="0" fontId="31" fillId="2" borderId="0" xfId="0" applyFont="1" applyFill="1"/>
    <xf numFmtId="4" fontId="23" fillId="2" borderId="0" xfId="0" applyNumberFormat="1" applyFont="1" applyFill="1"/>
    <xf numFmtId="0" fontId="32" fillId="2" borderId="0" xfId="0" applyFont="1" applyFill="1"/>
    <xf numFmtId="0" fontId="29" fillId="2" borderId="0" xfId="0" applyFont="1" applyFill="1" applyAlignment="1">
      <alignment horizontal="left"/>
    </xf>
    <xf numFmtId="0" fontId="29" fillId="2" borderId="0" xfId="0" applyFont="1" applyFill="1"/>
    <xf numFmtId="0" fontId="33" fillId="2" borderId="0" xfId="0" applyFont="1" applyFill="1"/>
    <xf numFmtId="4" fontId="28" fillId="2" borderId="0" xfId="0" applyNumberFormat="1" applyFont="1" applyFill="1"/>
    <xf numFmtId="4" fontId="21" fillId="2" borderId="0" xfId="0" applyNumberFormat="1" applyFont="1" applyFill="1"/>
    <xf numFmtId="4" fontId="21" fillId="0" borderId="0" xfId="0" applyNumberFormat="1" applyFont="1"/>
    <xf numFmtId="167" fontId="21" fillId="2" borderId="0" xfId="1" applyFont="1" applyFill="1" applyBorder="1" applyAlignment="1">
      <alignment horizontal="left"/>
    </xf>
    <xf numFmtId="0" fontId="25" fillId="2" borderId="0" xfId="0" applyFont="1" applyFill="1"/>
    <xf numFmtId="0" fontId="23" fillId="2" borderId="0" xfId="0" applyFont="1" applyFill="1"/>
    <xf numFmtId="0" fontId="34" fillId="2" borderId="0" xfId="0" applyFont="1" applyFill="1"/>
    <xf numFmtId="0" fontId="35" fillId="0" borderId="0" xfId="0" applyFont="1"/>
    <xf numFmtId="0" fontId="38" fillId="0" borderId="0" xfId="0" applyFont="1"/>
    <xf numFmtId="0" fontId="38" fillId="0" borderId="8" xfId="0" applyFont="1" applyBorder="1" applyAlignment="1">
      <alignment horizontal="center" vertical="center" wrapText="1"/>
    </xf>
    <xf numFmtId="0" fontId="38" fillId="0" borderId="15" xfId="0" applyFont="1" applyBorder="1" applyAlignment="1">
      <alignment horizontal="center" vertical="center" wrapText="1"/>
    </xf>
    <xf numFmtId="0" fontId="35" fillId="0" borderId="0" xfId="0" applyFont="1" applyAlignment="1">
      <alignment vertical="top" wrapText="1"/>
    </xf>
    <xf numFmtId="0" fontId="35" fillId="0" borderId="0" xfId="0" applyFont="1" applyAlignment="1">
      <alignment horizontal="right" vertical="top" wrapText="1"/>
    </xf>
    <xf numFmtId="0" fontId="38" fillId="0" borderId="14" xfId="0" applyFont="1" applyBorder="1" applyAlignment="1">
      <alignment vertical="center" wrapText="1"/>
    </xf>
    <xf numFmtId="0" fontId="39" fillId="0" borderId="8" xfId="0" applyFont="1" applyBorder="1" applyAlignment="1">
      <alignment horizontal="center" vertical="center" wrapText="1"/>
    </xf>
    <xf numFmtId="0" fontId="39" fillId="0" borderId="12" xfId="0" applyFont="1" applyBorder="1" applyAlignment="1">
      <alignment horizontal="center" vertical="center" wrapText="1"/>
    </xf>
    <xf numFmtId="1" fontId="38" fillId="0" borderId="12" xfId="0" applyNumberFormat="1" applyFont="1" applyBorder="1" applyAlignment="1">
      <alignment horizontal="center" vertical="center"/>
    </xf>
    <xf numFmtId="172" fontId="38" fillId="0" borderId="15" xfId="0" applyNumberFormat="1" applyFont="1" applyBorder="1" applyAlignment="1">
      <alignment horizontal="center" vertical="center"/>
    </xf>
    <xf numFmtId="0" fontId="38" fillId="3" borderId="8" xfId="0" applyFont="1" applyFill="1" applyBorder="1" applyAlignment="1">
      <alignment horizontal="center" vertical="center"/>
    </xf>
    <xf numFmtId="0" fontId="38" fillId="3" borderId="8" xfId="0" applyFont="1" applyFill="1" applyBorder="1" applyAlignment="1">
      <alignment vertical="center" wrapText="1"/>
    </xf>
    <xf numFmtId="0" fontId="38" fillId="3" borderId="8" xfId="0" applyFont="1" applyFill="1" applyBorder="1" applyAlignment="1">
      <alignment horizontal="center" vertical="center" wrapText="1"/>
    </xf>
    <xf numFmtId="173" fontId="38" fillId="3" borderId="8" xfId="0" applyNumberFormat="1" applyFont="1" applyFill="1" applyBorder="1" applyAlignment="1">
      <alignment horizontal="center" vertical="center" wrapText="1"/>
    </xf>
    <xf numFmtId="168" fontId="38" fillId="3" borderId="8" xfId="0" applyNumberFormat="1" applyFont="1" applyFill="1" applyBorder="1" applyAlignment="1">
      <alignment horizontal="center" vertical="center" wrapText="1"/>
    </xf>
    <xf numFmtId="175" fontId="39" fillId="0" borderId="8" xfId="0" applyNumberFormat="1" applyFont="1" applyBorder="1" applyAlignment="1">
      <alignment horizontal="center" vertical="center" wrapText="1"/>
    </xf>
    <xf numFmtId="173" fontId="39" fillId="0" borderId="8" xfId="0" applyNumberFormat="1" applyFont="1" applyBorder="1" applyAlignment="1">
      <alignment horizontal="center" vertical="center" wrapText="1"/>
    </xf>
    <xf numFmtId="174" fontId="39" fillId="0" borderId="15" xfId="0" applyNumberFormat="1" applyFont="1" applyBorder="1" applyAlignment="1">
      <alignment horizontal="center" vertical="center" wrapText="1"/>
    </xf>
    <xf numFmtId="1" fontId="36" fillId="0" borderId="8" xfId="0" applyNumberFormat="1" applyFont="1" applyBorder="1" applyAlignment="1">
      <alignment horizontal="center" vertical="center" wrapText="1"/>
    </xf>
    <xf numFmtId="173" fontId="38" fillId="0" borderId="16" xfId="0" applyNumberFormat="1" applyFont="1" applyBorder="1" applyAlignment="1">
      <alignment horizontal="center" vertical="top" wrapText="1"/>
    </xf>
    <xf numFmtId="0" fontId="45" fillId="0" borderId="17" xfId="0" applyFont="1" applyBorder="1" applyAlignment="1">
      <alignment horizontal="center" vertical="center" wrapText="1"/>
    </xf>
    <xf numFmtId="175" fontId="45" fillId="0" borderId="18" xfId="0" applyNumberFormat="1" applyFont="1" applyBorder="1" applyAlignment="1">
      <alignment vertical="center" wrapText="1"/>
    </xf>
    <xf numFmtId="173" fontId="39" fillId="0" borderId="19" xfId="0" applyNumberFormat="1" applyFont="1" applyBorder="1" applyAlignment="1">
      <alignment horizontal="center" vertical="center" wrapText="1"/>
    </xf>
    <xf numFmtId="0" fontId="45" fillId="0" borderId="20" xfId="0" applyFont="1" applyBorder="1" applyAlignment="1">
      <alignment horizontal="center" vertical="center" wrapText="1"/>
    </xf>
    <xf numFmtId="0" fontId="45" fillId="0" borderId="0" xfId="0" applyFont="1" applyAlignment="1">
      <alignment horizontal="center" vertical="center" wrapText="1"/>
    </xf>
    <xf numFmtId="175" fontId="45" fillId="0" borderId="0" xfId="0" applyNumberFormat="1" applyFont="1" applyAlignment="1">
      <alignment vertical="center" wrapText="1"/>
    </xf>
    <xf numFmtId="0" fontId="35" fillId="0" borderId="0" xfId="0" applyFont="1" applyAlignment="1">
      <alignment horizontal="center" vertical="center" wrapText="1"/>
    </xf>
    <xf numFmtId="173" fontId="38" fillId="0" borderId="21" xfId="0" applyNumberFormat="1" applyFont="1" applyBorder="1" applyAlignment="1">
      <alignment horizontal="center" vertical="center" wrapText="1"/>
    </xf>
    <xf numFmtId="0" fontId="45" fillId="0" borderId="20" xfId="0" applyFont="1" applyBorder="1" applyAlignment="1">
      <alignment vertical="center" wrapText="1"/>
    </xf>
    <xf numFmtId="0" fontId="45" fillId="0" borderId="0" xfId="0" applyFont="1" applyAlignment="1">
      <alignment vertical="center" wrapText="1"/>
    </xf>
    <xf numFmtId="175" fontId="35" fillId="0" borderId="0" xfId="0" applyNumberFormat="1" applyFont="1" applyAlignment="1">
      <alignment vertical="center" wrapText="1"/>
    </xf>
    <xf numFmtId="0" fontId="35" fillId="0" borderId="0" xfId="0" applyFont="1" applyAlignment="1">
      <alignment vertical="center" wrapText="1"/>
    </xf>
    <xf numFmtId="0" fontId="38" fillId="0" borderId="21" xfId="0" applyFont="1" applyBorder="1" applyAlignment="1">
      <alignment vertical="top" wrapText="1"/>
    </xf>
    <xf numFmtId="175" fontId="37" fillId="0" borderId="22" xfId="0" applyNumberFormat="1" applyFont="1" applyBorder="1" applyAlignment="1">
      <alignment horizontal="center" vertical="center" wrapText="1"/>
    </xf>
    <xf numFmtId="175" fontId="37" fillId="0" borderId="23" xfId="0" applyNumberFormat="1" applyFont="1" applyBorder="1" applyAlignment="1">
      <alignment horizontal="center" vertical="center" wrapText="1"/>
    </xf>
    <xf numFmtId="0" fontId="37" fillId="0" borderId="23" xfId="0" applyFont="1" applyBorder="1" applyAlignment="1">
      <alignment horizontal="center" vertical="center" wrapText="1"/>
    </xf>
    <xf numFmtId="0" fontId="39" fillId="0" borderId="24" xfId="0" applyFont="1" applyBorder="1" applyAlignment="1">
      <alignment horizontal="center" vertical="center" wrapText="1"/>
    </xf>
    <xf numFmtId="176" fontId="38" fillId="0" borderId="6" xfId="0" applyNumberFormat="1" applyFont="1" applyBorder="1" applyAlignment="1">
      <alignment horizontal="center" vertical="center" wrapText="1"/>
    </xf>
    <xf numFmtId="173" fontId="38" fillId="0" borderId="6" xfId="0" applyNumberFormat="1" applyFont="1" applyBorder="1" applyAlignment="1">
      <alignment horizontal="center" vertical="center" wrapText="1"/>
    </xf>
    <xf numFmtId="174" fontId="35" fillId="0" borderId="6" xfId="0" applyNumberFormat="1" applyFont="1" applyBorder="1" applyAlignment="1">
      <alignment horizontal="center" vertical="center" wrapText="1"/>
    </xf>
    <xf numFmtId="2" fontId="35" fillId="0" borderId="15" xfId="0" applyNumberFormat="1" applyFont="1" applyBorder="1" applyAlignment="1">
      <alignment horizontal="center" vertical="center" wrapText="1"/>
    </xf>
    <xf numFmtId="2" fontId="35" fillId="0" borderId="8" xfId="0" applyNumberFormat="1" applyFont="1" applyBorder="1" applyAlignment="1">
      <alignment horizontal="center" vertical="center" wrapText="1"/>
    </xf>
    <xf numFmtId="2" fontId="38" fillId="3" borderId="8" xfId="0" applyNumberFormat="1" applyFont="1" applyFill="1" applyBorder="1" applyAlignment="1">
      <alignment horizontal="center" vertical="center" wrapText="1"/>
    </xf>
    <xf numFmtId="173" fontId="39" fillId="0" borderId="15" xfId="0" applyNumberFormat="1" applyFont="1" applyBorder="1" applyAlignment="1">
      <alignment horizontal="center" vertical="center" wrapText="1"/>
    </xf>
    <xf numFmtId="168" fontId="39" fillId="0" borderId="15" xfId="0" applyNumberFormat="1" applyFont="1" applyBorder="1" applyAlignment="1">
      <alignment horizontal="center" vertical="center" wrapText="1"/>
    </xf>
    <xf numFmtId="1" fontId="37" fillId="0" borderId="25" xfId="0" applyNumberFormat="1" applyFont="1" applyBorder="1" applyAlignment="1">
      <alignment horizontal="center" vertical="center" wrapText="1"/>
    </xf>
    <xf numFmtId="173" fontId="35" fillId="0" borderId="0" xfId="0" applyNumberFormat="1" applyFont="1"/>
    <xf numFmtId="174" fontId="35" fillId="0" borderId="0" xfId="0" applyNumberFormat="1" applyFont="1"/>
    <xf numFmtId="2" fontId="35" fillId="0" borderId="0" xfId="0" applyNumberFormat="1" applyFont="1"/>
    <xf numFmtId="174" fontId="38" fillId="3" borderId="8" xfId="4" applyNumberFormat="1" applyFont="1" applyFill="1" applyBorder="1" applyAlignment="1">
      <alignment horizontal="center" vertical="center" wrapText="1"/>
    </xf>
    <xf numFmtId="0" fontId="67" fillId="0" borderId="0" xfId="11" applyFont="1" applyAlignment="1">
      <alignment vertical="top" wrapText="1"/>
    </xf>
    <xf numFmtId="0" fontId="68" fillId="0" borderId="0" xfId="11" applyFont="1" applyAlignment="1">
      <alignment vertical="top" wrapText="1"/>
    </xf>
    <xf numFmtId="0" fontId="51" fillId="0" borderId="0" xfId="11" applyFont="1" applyAlignment="1">
      <alignment vertical="top" wrapText="1"/>
    </xf>
    <xf numFmtId="0" fontId="51" fillId="0" borderId="0" xfId="11" applyFont="1" applyAlignment="1">
      <alignment horizontal="right" vertical="top" wrapText="1"/>
    </xf>
    <xf numFmtId="0" fontId="54" fillId="0" borderId="12" xfId="11" applyFont="1" applyBorder="1" applyAlignment="1">
      <alignment horizontal="center" vertical="center" wrapText="1"/>
    </xf>
    <xf numFmtId="0" fontId="54" fillId="0" borderId="8" xfId="11" applyFont="1" applyBorder="1" applyAlignment="1">
      <alignment horizontal="center" vertical="center" wrapText="1"/>
    </xf>
    <xf numFmtId="1" fontId="55" fillId="0" borderId="8" xfId="11" applyNumberFormat="1" applyFont="1" applyBorder="1" applyAlignment="1">
      <alignment horizontal="center" vertical="center"/>
    </xf>
    <xf numFmtId="0" fontId="55" fillId="0" borderId="4" xfId="11" applyFont="1" applyBorder="1" applyAlignment="1">
      <alignment horizontal="center" vertical="center"/>
    </xf>
    <xf numFmtId="0" fontId="53" fillId="3" borderId="8" xfId="11" applyFont="1" applyFill="1" applyBorder="1" applyAlignment="1">
      <alignment vertical="center" wrapText="1"/>
    </xf>
    <xf numFmtId="0" fontId="53" fillId="3" borderId="8" xfId="11" applyFont="1" applyFill="1" applyBorder="1" applyAlignment="1">
      <alignment horizontal="center" vertical="center" wrapText="1"/>
    </xf>
    <xf numFmtId="0" fontId="55" fillId="0" borderId="1" xfId="11" applyFont="1" applyBorder="1" applyAlignment="1">
      <alignment horizontal="center" vertical="center"/>
    </xf>
    <xf numFmtId="0" fontId="55" fillId="0" borderId="6" xfId="11" applyFont="1" applyBorder="1" applyAlignment="1">
      <alignment horizontal="center" vertical="center"/>
    </xf>
    <xf numFmtId="0" fontId="53" fillId="3" borderId="1" xfId="11" applyFont="1" applyFill="1" applyBorder="1" applyAlignment="1">
      <alignment horizontal="center" vertical="center" wrapText="1"/>
    </xf>
    <xf numFmtId="173" fontId="51" fillId="3" borderId="4" xfId="11" applyNumberFormat="1" applyFont="1" applyFill="1" applyBorder="1" applyAlignment="1">
      <alignment horizontal="center" vertical="center" wrapText="1"/>
    </xf>
    <xf numFmtId="173" fontId="51" fillId="3" borderId="1" xfId="11" applyNumberFormat="1" applyFont="1" applyFill="1" applyBorder="1" applyAlignment="1">
      <alignment horizontal="center" vertical="center" wrapText="1"/>
    </xf>
    <xf numFmtId="173" fontId="51" fillId="3" borderId="6" xfId="11" applyNumberFormat="1" applyFont="1" applyFill="1" applyBorder="1" applyAlignment="1">
      <alignment horizontal="center" vertical="center" wrapText="1"/>
    </xf>
    <xf numFmtId="0" fontId="53" fillId="3" borderId="4" xfId="11" applyFont="1" applyFill="1" applyBorder="1" applyAlignment="1">
      <alignment horizontal="center" vertical="center" wrapText="1"/>
    </xf>
    <xf numFmtId="0" fontId="53" fillId="3" borderId="6" xfId="11" applyFont="1" applyFill="1" applyBorder="1" applyAlignment="1">
      <alignment horizontal="center" vertical="center" wrapText="1"/>
    </xf>
    <xf numFmtId="173" fontId="53" fillId="3" borderId="1" xfId="11" applyNumberFormat="1" applyFont="1" applyFill="1" applyBorder="1" applyAlignment="1">
      <alignment horizontal="center" vertical="center" wrapText="1"/>
    </xf>
    <xf numFmtId="2" fontId="53" fillId="3" borderId="1" xfId="11" applyNumberFormat="1" applyFont="1" applyFill="1" applyBorder="1" applyAlignment="1">
      <alignment horizontal="center" vertical="center" wrapText="1"/>
    </xf>
    <xf numFmtId="0" fontId="69" fillId="0" borderId="8" xfId="11" applyFont="1" applyBorder="1" applyAlignment="1">
      <alignment horizontal="center" vertical="center" wrapText="1"/>
    </xf>
    <xf numFmtId="172" fontId="55" fillId="0" borderId="15" xfId="11" applyNumberFormat="1" applyFont="1" applyBorder="1" applyAlignment="1">
      <alignment horizontal="center" vertical="center"/>
    </xf>
    <xf numFmtId="0" fontId="55" fillId="3" borderId="12" xfId="11" applyFont="1" applyFill="1" applyBorder="1" applyAlignment="1">
      <alignment horizontal="center" vertical="center"/>
    </xf>
    <xf numFmtId="0" fontId="53" fillId="3" borderId="12" xfId="11" applyFont="1" applyFill="1" applyBorder="1" applyAlignment="1">
      <alignment horizontal="center" vertical="center" wrapText="1"/>
    </xf>
    <xf numFmtId="173" fontId="53" fillId="3" borderId="8" xfId="11" applyNumberFormat="1" applyFont="1" applyFill="1" applyBorder="1" applyAlignment="1">
      <alignment horizontal="center" vertical="center" wrapText="1"/>
    </xf>
    <xf numFmtId="2" fontId="53" fillId="3" borderId="15" xfId="11" applyNumberFormat="1" applyFont="1" applyFill="1" applyBorder="1" applyAlignment="1">
      <alignment horizontal="center" vertical="center" wrapText="1"/>
    </xf>
    <xf numFmtId="174" fontId="53" fillId="3" borderId="15" xfId="2" applyNumberFormat="1" applyFont="1" applyFill="1" applyBorder="1" applyAlignment="1">
      <alignment horizontal="center" vertical="center" wrapText="1"/>
    </xf>
    <xf numFmtId="175" fontId="54" fillId="0" borderId="8" xfId="11" applyNumberFormat="1" applyFont="1" applyBorder="1" applyAlignment="1">
      <alignment horizontal="center" vertical="center" wrapText="1"/>
    </xf>
    <xf numFmtId="177" fontId="54" fillId="0" borderId="15" xfId="11" applyNumberFormat="1" applyFont="1" applyBorder="1" applyAlignment="1">
      <alignment horizontal="center" vertical="center" wrapText="1"/>
    </xf>
    <xf numFmtId="174" fontId="54" fillId="0" borderId="15" xfId="11" applyNumberFormat="1" applyFont="1" applyBorder="1" applyAlignment="1">
      <alignment horizontal="center" vertical="center" wrapText="1"/>
    </xf>
    <xf numFmtId="0" fontId="56" fillId="0" borderId="27" xfId="11" applyFont="1" applyBorder="1" applyAlignment="1">
      <alignment vertical="center" wrapText="1"/>
    </xf>
    <xf numFmtId="0" fontId="56" fillId="0" borderId="8" xfId="11" applyFont="1" applyBorder="1" applyAlignment="1">
      <alignment vertical="center" wrapText="1"/>
    </xf>
    <xf numFmtId="175" fontId="56" fillId="0" borderId="8" xfId="11" applyNumberFormat="1" applyFont="1" applyBorder="1" applyAlignment="1">
      <alignment vertical="center" wrapText="1"/>
    </xf>
    <xf numFmtId="175" fontId="51" fillId="0" borderId="8" xfId="11" applyNumberFormat="1" applyFont="1" applyBorder="1" applyAlignment="1">
      <alignment vertical="center" wrapText="1"/>
    </xf>
    <xf numFmtId="0" fontId="51" fillId="0" borderId="8" xfId="11" applyFont="1" applyBorder="1" applyAlignment="1">
      <alignment vertical="center" wrapText="1"/>
    </xf>
    <xf numFmtId="0" fontId="51" fillId="0" borderId="8" xfId="11" applyFont="1" applyBorder="1" applyAlignment="1">
      <alignment horizontal="right" vertical="top" wrapText="1"/>
    </xf>
    <xf numFmtId="0" fontId="53" fillId="0" borderId="16" xfId="11" applyFont="1" applyBorder="1" applyAlignment="1">
      <alignment vertical="top" wrapText="1"/>
    </xf>
    <xf numFmtId="175" fontId="57" fillId="0" borderId="8" xfId="11" applyNumberFormat="1" applyFont="1" applyBorder="1" applyAlignment="1">
      <alignment horizontal="center" vertical="center" wrapText="1"/>
    </xf>
    <xf numFmtId="0" fontId="57" fillId="0" borderId="8" xfId="11" applyFont="1" applyBorder="1" applyAlignment="1">
      <alignment horizontal="center" vertical="center" wrapText="1"/>
    </xf>
    <xf numFmtId="0" fontId="57" fillId="0" borderId="16" xfId="11" applyFont="1" applyBorder="1" applyAlignment="1">
      <alignment horizontal="center" vertical="center" wrapText="1"/>
    </xf>
    <xf numFmtId="176" fontId="53" fillId="0" borderId="8" xfId="11" applyNumberFormat="1" applyFont="1" applyBorder="1" applyAlignment="1">
      <alignment horizontal="center" vertical="center" wrapText="1"/>
    </xf>
    <xf numFmtId="173" fontId="53" fillId="0" borderId="8" xfId="11" applyNumberFormat="1" applyFont="1" applyBorder="1" applyAlignment="1">
      <alignment horizontal="center" vertical="center" wrapText="1"/>
    </xf>
    <xf numFmtId="174" fontId="51" fillId="0" borderId="8" xfId="11" applyNumberFormat="1" applyFont="1" applyBorder="1" applyAlignment="1">
      <alignment horizontal="center" vertical="center" wrapText="1"/>
    </xf>
    <xf numFmtId="0" fontId="53" fillId="0" borderId="8" xfId="11" applyFont="1" applyBorder="1" applyAlignment="1">
      <alignment horizontal="center" vertical="center" wrapText="1"/>
    </xf>
    <xf numFmtId="2" fontId="51" fillId="0" borderId="8" xfId="11" applyNumberFormat="1" applyFont="1" applyBorder="1" applyAlignment="1">
      <alignment horizontal="center" vertical="center" wrapText="1"/>
    </xf>
    <xf numFmtId="2" fontId="51" fillId="0" borderId="16" xfId="11" applyNumberFormat="1" applyFont="1" applyBorder="1" applyAlignment="1">
      <alignment horizontal="center" vertical="center" wrapText="1"/>
    </xf>
    <xf numFmtId="176" fontId="57" fillId="0" borderId="28" xfId="11" applyNumberFormat="1" applyFont="1" applyBorder="1" applyAlignment="1">
      <alignment horizontal="right" vertical="center" wrapText="1"/>
    </xf>
    <xf numFmtId="0" fontId="57" fillId="0" borderId="28" xfId="11" applyFont="1" applyBorder="1" applyAlignment="1">
      <alignment horizontal="right" vertical="center" wrapText="1"/>
    </xf>
    <xf numFmtId="170" fontId="57" fillId="0" borderId="28" xfId="11" applyNumberFormat="1" applyFont="1" applyBorder="1" applyAlignment="1">
      <alignment horizontal="center" vertical="center" wrapText="1"/>
    </xf>
    <xf numFmtId="174" fontId="57" fillId="0" borderId="28" xfId="11" applyNumberFormat="1" applyFont="1" applyBorder="1" applyAlignment="1">
      <alignment horizontal="center" vertical="center" wrapText="1"/>
    </xf>
    <xf numFmtId="2" fontId="57" fillId="0" borderId="29" xfId="11" applyNumberFormat="1" applyFont="1" applyBorder="1" applyAlignment="1">
      <alignment horizontal="center" vertical="center" wrapText="1"/>
    </xf>
    <xf numFmtId="0" fontId="20" fillId="0" borderId="0" xfId="11" applyAlignment="1">
      <alignment vertical="top" wrapText="1"/>
    </xf>
    <xf numFmtId="173" fontId="20" fillId="0" borderId="0" xfId="11" applyNumberFormat="1" applyAlignment="1">
      <alignment vertical="top" wrapText="1"/>
    </xf>
    <xf numFmtId="2" fontId="20" fillId="0" borderId="0" xfId="11" applyNumberFormat="1" applyAlignment="1">
      <alignment vertical="top" wrapText="1"/>
    </xf>
    <xf numFmtId="174" fontId="38" fillId="3" borderId="8" xfId="5" applyNumberFormat="1" applyFont="1" applyFill="1" applyBorder="1" applyAlignment="1">
      <alignment horizontal="center" vertical="center" wrapText="1"/>
    </xf>
    <xf numFmtId="0" fontId="0" fillId="3" borderId="0" xfId="0" applyFill="1"/>
    <xf numFmtId="0" fontId="60" fillId="3" borderId="0" xfId="0" applyFont="1" applyFill="1" applyAlignment="1">
      <alignment vertical="center"/>
    </xf>
    <xf numFmtId="0" fontId="61" fillId="3" borderId="0" xfId="0" applyFont="1" applyFill="1"/>
    <xf numFmtId="0" fontId="62" fillId="0" borderId="0" xfId="0" applyFont="1" applyAlignment="1">
      <alignment horizontal="left" vertical="center" indent="15"/>
    </xf>
    <xf numFmtId="0" fontId="62" fillId="3" borderId="0" xfId="0" applyFont="1" applyFill="1" applyAlignment="1">
      <alignment vertical="center"/>
    </xf>
    <xf numFmtId="0" fontId="62" fillId="0" borderId="0" xfId="0" applyFont="1"/>
    <xf numFmtId="0" fontId="0" fillId="3" borderId="0" xfId="0" applyFill="1" applyAlignment="1">
      <alignment horizontal="left"/>
    </xf>
    <xf numFmtId="0" fontId="61" fillId="3" borderId="0" xfId="0" applyFont="1" applyFill="1" applyAlignment="1">
      <alignment horizontal="left"/>
    </xf>
    <xf numFmtId="0" fontId="62" fillId="0" borderId="0" xfId="0" applyFont="1" applyAlignment="1">
      <alignment horizontal="left"/>
    </xf>
    <xf numFmtId="0" fontId="61" fillId="4" borderId="0" xfId="0" applyFont="1" applyFill="1"/>
    <xf numFmtId="0" fontId="21" fillId="2" borderId="0" xfId="0" applyFont="1" applyFill="1" applyAlignment="1">
      <alignment horizontal="right"/>
    </xf>
    <xf numFmtId="0" fontId="23" fillId="2" borderId="0" xfId="0" applyFont="1" applyFill="1" applyAlignment="1">
      <alignment horizontal="center" vertical="center" textRotation="180"/>
    </xf>
    <xf numFmtId="0" fontId="21" fillId="0" borderId="0" xfId="0" applyFont="1"/>
    <xf numFmtId="0" fontId="33" fillId="0" borderId="0" xfId="0" applyFont="1"/>
    <xf numFmtId="0" fontId="23" fillId="2" borderId="0" xfId="0" applyFont="1" applyFill="1" applyAlignment="1">
      <alignment horizontal="left"/>
    </xf>
    <xf numFmtId="0" fontId="23" fillId="2" borderId="0" xfId="0" quotePrefix="1" applyFont="1" applyFill="1"/>
    <xf numFmtId="0" fontId="35" fillId="0" borderId="0" xfId="18" applyFont="1"/>
    <xf numFmtId="0" fontId="35" fillId="0" borderId="0" xfId="18" applyFont="1" applyAlignment="1">
      <alignment vertical="top" wrapText="1"/>
    </xf>
    <xf numFmtId="0" fontId="35" fillId="0" borderId="0" xfId="18" applyFont="1" applyAlignment="1">
      <alignment horizontal="right" vertical="top" wrapText="1"/>
    </xf>
    <xf numFmtId="0" fontId="38" fillId="0" borderId="0" xfId="18" applyFont="1"/>
    <xf numFmtId="173" fontId="35" fillId="0" borderId="0" xfId="18" applyNumberFormat="1" applyFont="1"/>
    <xf numFmtId="174" fontId="35" fillId="0" borderId="0" xfId="18" applyNumberFormat="1" applyFont="1"/>
    <xf numFmtId="2" fontId="35" fillId="0" borderId="0" xfId="18" applyNumberFormat="1" applyFont="1"/>
    <xf numFmtId="0" fontId="35" fillId="0" borderId="0" xfId="18" applyFont="1" applyAlignment="1">
      <alignment horizontal="center" vertical="top" wrapText="1"/>
    </xf>
    <xf numFmtId="0" fontId="35" fillId="0" borderId="0" xfId="18" applyFont="1" applyAlignment="1">
      <alignment horizontal="center"/>
    </xf>
    <xf numFmtId="0" fontId="38" fillId="0" borderId="14" xfId="18" applyFont="1" applyBorder="1" applyAlignment="1">
      <alignment horizontal="center" vertical="center" wrapText="1"/>
    </xf>
    <xf numFmtId="0" fontId="38" fillId="0" borderId="14" xfId="18" applyFont="1" applyBorder="1" applyAlignment="1">
      <alignment vertical="center" wrapText="1"/>
    </xf>
    <xf numFmtId="0" fontId="39" fillId="0" borderId="8" xfId="18" applyFont="1" applyBorder="1" applyAlignment="1">
      <alignment horizontal="center" vertical="center" wrapText="1"/>
    </xf>
    <xf numFmtId="0" fontId="39" fillId="0" borderId="0" xfId="18" applyFont="1" applyAlignment="1">
      <alignment horizontal="center" vertical="center" wrapText="1"/>
    </xf>
    <xf numFmtId="1" fontId="38" fillId="0" borderId="12" xfId="18" applyNumberFormat="1" applyFont="1" applyBorder="1" applyAlignment="1">
      <alignment horizontal="center" vertical="center"/>
    </xf>
    <xf numFmtId="0" fontId="38" fillId="0" borderId="8" xfId="18" applyFont="1" applyBorder="1" applyAlignment="1">
      <alignment horizontal="center" vertical="center" wrapText="1"/>
    </xf>
    <xf numFmtId="172" fontId="38" fillId="0" borderId="15" xfId="18" applyNumberFormat="1" applyFont="1" applyBorder="1" applyAlignment="1">
      <alignment horizontal="center" vertical="center"/>
    </xf>
    <xf numFmtId="0" fontId="38" fillId="3" borderId="8" xfId="18" applyFont="1" applyFill="1" applyBorder="1" applyAlignment="1">
      <alignment horizontal="center" vertical="center"/>
    </xf>
    <xf numFmtId="0" fontId="38" fillId="3" borderId="8" xfId="18" applyFont="1" applyFill="1" applyBorder="1" applyAlignment="1">
      <alignment horizontal="center" vertical="center" wrapText="1"/>
    </xf>
    <xf numFmtId="0" fontId="38" fillId="4" borderId="8" xfId="18" applyFont="1" applyFill="1" applyBorder="1" applyAlignment="1">
      <alignment horizontal="center" vertical="center" wrapText="1"/>
    </xf>
    <xf numFmtId="173" fontId="38" fillId="0" borderId="8" xfId="18" applyNumberFormat="1" applyFont="1" applyBorder="1" applyAlignment="1">
      <alignment horizontal="center" vertical="center" wrapText="1"/>
    </xf>
    <xf numFmtId="2" fontId="38" fillId="0" borderId="8" xfId="18" applyNumberFormat="1" applyFont="1" applyBorder="1" applyAlignment="1">
      <alignment horizontal="center" vertical="center" wrapText="1"/>
    </xf>
    <xf numFmtId="168" fontId="38" fillId="0" borderId="8" xfId="18" applyNumberFormat="1" applyFont="1" applyBorder="1" applyAlignment="1">
      <alignment horizontal="center" vertical="center" wrapText="1"/>
    </xf>
    <xf numFmtId="168" fontId="38" fillId="0" borderId="15" xfId="18" applyNumberFormat="1" applyFont="1" applyBorder="1" applyAlignment="1">
      <alignment horizontal="center" vertical="center" wrapText="1"/>
    </xf>
    <xf numFmtId="174" fontId="38" fillId="3" borderId="8" xfId="20" applyNumberFormat="1" applyFont="1" applyFill="1" applyBorder="1" applyAlignment="1">
      <alignment horizontal="center" vertical="center" wrapText="1"/>
    </xf>
    <xf numFmtId="0" fontId="38" fillId="3" borderId="8" xfId="18" applyFont="1" applyFill="1" applyBorder="1" applyAlignment="1">
      <alignment vertical="center" wrapText="1"/>
    </xf>
    <xf numFmtId="0" fontId="39" fillId="0" borderId="12" xfId="18" applyFont="1" applyBorder="1" applyAlignment="1">
      <alignment horizontal="center" vertical="center" wrapText="1"/>
    </xf>
    <xf numFmtId="175" fontId="39" fillId="0" borderId="8" xfId="18" applyNumberFormat="1" applyFont="1" applyBorder="1" applyAlignment="1">
      <alignment horizontal="center" vertical="center" wrapText="1"/>
    </xf>
    <xf numFmtId="173" fontId="39" fillId="0" borderId="8" xfId="18" applyNumberFormat="1" applyFont="1" applyBorder="1" applyAlignment="1">
      <alignment horizontal="center" vertical="center" wrapText="1"/>
    </xf>
    <xf numFmtId="179" fontId="39" fillId="0" borderId="8" xfId="18" applyNumberFormat="1" applyFont="1" applyBorder="1" applyAlignment="1">
      <alignment horizontal="center" vertical="center" wrapText="1"/>
    </xf>
    <xf numFmtId="180" fontId="39" fillId="0" borderId="8" xfId="18" applyNumberFormat="1" applyFont="1" applyBorder="1" applyAlignment="1">
      <alignment horizontal="center" vertical="center" wrapText="1"/>
    </xf>
    <xf numFmtId="174" fontId="39" fillId="0" borderId="15" xfId="18" applyNumberFormat="1" applyFont="1" applyBorder="1" applyAlignment="1">
      <alignment horizontal="center" vertical="center" wrapText="1"/>
    </xf>
    <xf numFmtId="0" fontId="37" fillId="0" borderId="7" xfId="18" applyFont="1" applyBorder="1" applyAlignment="1">
      <alignment horizontal="center" vertical="center" wrapText="1"/>
    </xf>
    <xf numFmtId="0" fontId="35" fillId="3" borderId="15" xfId="18" applyFont="1" applyFill="1" applyBorder="1" applyAlignment="1">
      <alignment horizontal="center" vertical="center" wrapText="1"/>
    </xf>
    <xf numFmtId="1" fontId="38" fillId="0" borderId="8" xfId="18" applyNumberFormat="1" applyFont="1" applyBorder="1" applyAlignment="1">
      <alignment horizontal="center" vertical="center" wrapText="1"/>
    </xf>
    <xf numFmtId="173" fontId="38" fillId="0" borderId="16" xfId="18" applyNumberFormat="1" applyFont="1" applyBorder="1" applyAlignment="1">
      <alignment horizontal="center" vertical="top" wrapText="1"/>
    </xf>
    <xf numFmtId="175" fontId="45" fillId="0" borderId="18" xfId="18" applyNumberFormat="1" applyFont="1" applyBorder="1" applyAlignment="1">
      <alignment horizontal="center" vertical="center" wrapText="1"/>
    </xf>
    <xf numFmtId="1" fontId="37" fillId="0" borderId="25" xfId="18" applyNumberFormat="1" applyFont="1" applyBorder="1" applyAlignment="1">
      <alignment horizontal="center" vertical="center" wrapText="1"/>
    </xf>
    <xf numFmtId="0" fontId="38" fillId="0" borderId="28" xfId="18" applyFont="1" applyBorder="1" applyAlignment="1">
      <alignment horizontal="right" vertical="center" wrapText="1"/>
    </xf>
    <xf numFmtId="173" fontId="38" fillId="0" borderId="56" xfId="18" applyNumberFormat="1" applyFont="1" applyBorder="1" applyAlignment="1">
      <alignment horizontal="center" vertical="top" wrapText="1"/>
    </xf>
    <xf numFmtId="0" fontId="45" fillId="0" borderId="20" xfId="18" applyFont="1" applyBorder="1" applyAlignment="1">
      <alignment horizontal="center" vertical="center" wrapText="1"/>
    </xf>
    <xf numFmtId="0" fontId="45" fillId="0" borderId="0" xfId="18" applyFont="1" applyAlignment="1">
      <alignment horizontal="center" vertical="center" wrapText="1"/>
    </xf>
    <xf numFmtId="175" fontId="45" fillId="0" borderId="0" xfId="18" applyNumberFormat="1" applyFont="1" applyAlignment="1">
      <alignment vertical="center" wrapText="1"/>
    </xf>
    <xf numFmtId="175" fontId="45" fillId="0" borderId="0" xfId="18" applyNumberFormat="1" applyFont="1" applyAlignment="1">
      <alignment horizontal="center" vertical="center" wrapText="1"/>
    </xf>
    <xf numFmtId="0" fontId="35" fillId="0" borderId="0" xfId="18" applyFont="1" applyAlignment="1">
      <alignment horizontal="center" vertical="center" wrapText="1"/>
    </xf>
    <xf numFmtId="0" fontId="35" fillId="0" borderId="46" xfId="18" applyFont="1" applyBorder="1" applyAlignment="1">
      <alignment horizontal="center" vertical="center" wrapText="1"/>
    </xf>
    <xf numFmtId="0" fontId="45" fillId="0" borderId="20" xfId="18" applyFont="1" applyBorder="1" applyAlignment="1">
      <alignment vertical="center" wrapText="1"/>
    </xf>
    <xf numFmtId="0" fontId="45" fillId="0" borderId="0" xfId="18" applyFont="1" applyAlignment="1">
      <alignment vertical="center" wrapText="1"/>
    </xf>
    <xf numFmtId="175" fontId="35" fillId="0" borderId="0" xfId="18" applyNumberFormat="1" applyFont="1" applyAlignment="1">
      <alignment vertical="center" wrapText="1"/>
    </xf>
    <xf numFmtId="0" fontId="35" fillId="0" borderId="0" xfId="18" applyFont="1" applyAlignment="1">
      <alignment vertical="center" wrapText="1"/>
    </xf>
    <xf numFmtId="0" fontId="38" fillId="0" borderId="21" xfId="18" applyFont="1" applyBorder="1" applyAlignment="1">
      <alignment vertical="top" wrapText="1"/>
    </xf>
    <xf numFmtId="175" fontId="37" fillId="0" borderId="22" xfId="18" applyNumberFormat="1" applyFont="1" applyBorder="1" applyAlignment="1">
      <alignment horizontal="center" vertical="center" wrapText="1"/>
    </xf>
    <xf numFmtId="175" fontId="37" fillId="0" borderId="54" xfId="18" applyNumberFormat="1" applyFont="1" applyBorder="1" applyAlignment="1">
      <alignment horizontal="center" vertical="center" wrapText="1"/>
    </xf>
    <xf numFmtId="0" fontId="37" fillId="0" borderId="54" xfId="18" applyFont="1" applyBorder="1" applyAlignment="1">
      <alignment horizontal="center" vertical="center" wrapText="1"/>
    </xf>
    <xf numFmtId="0" fontId="37" fillId="0" borderId="55" xfId="18" applyFont="1" applyBorder="1" applyAlignment="1">
      <alignment horizontal="center" vertical="center" wrapText="1"/>
    </xf>
    <xf numFmtId="0" fontId="39" fillId="0" borderId="53" xfId="18" applyFont="1" applyBorder="1" applyAlignment="1">
      <alignment horizontal="center" vertical="center" wrapText="1"/>
    </xf>
    <xf numFmtId="0" fontId="72" fillId="0" borderId="53" xfId="18" applyFont="1" applyBorder="1" applyAlignment="1">
      <alignment horizontal="center" vertical="center" wrapText="1"/>
    </xf>
    <xf numFmtId="174" fontId="35" fillId="0" borderId="8" xfId="18" applyNumberFormat="1" applyFont="1" applyBorder="1" applyAlignment="1">
      <alignment horizontal="center" vertical="center" wrapText="1"/>
    </xf>
    <xf numFmtId="0" fontId="35" fillId="0" borderId="8" xfId="18" applyFont="1" applyBorder="1" applyAlignment="1">
      <alignment horizontal="right" vertical="center" wrapText="1"/>
    </xf>
    <xf numFmtId="0" fontId="35" fillId="0" borderId="8" xfId="18" applyFont="1" applyBorder="1" applyAlignment="1">
      <alignment horizontal="center" vertical="center" wrapText="1"/>
    </xf>
    <xf numFmtId="2" fontId="35" fillId="0" borderId="8" xfId="18" applyNumberFormat="1" applyFont="1" applyBorder="1" applyAlignment="1">
      <alignment horizontal="center" vertical="center" wrapText="1"/>
    </xf>
    <xf numFmtId="0" fontId="35" fillId="0" borderId="8" xfId="18" applyFont="1" applyBorder="1" applyAlignment="1">
      <alignment horizontal="right" vertical="top" wrapText="1"/>
    </xf>
    <xf numFmtId="0" fontId="35" fillId="0" borderId="8" xfId="18" applyFont="1" applyBorder="1" applyAlignment="1">
      <alignment horizontal="center" vertical="top" wrapText="1"/>
    </xf>
    <xf numFmtId="0" fontId="39" fillId="0" borderId="5" xfId="18" applyFont="1" applyBorder="1" applyAlignment="1">
      <alignment horizontal="center" vertical="center" wrapText="1"/>
    </xf>
    <xf numFmtId="0" fontId="39" fillId="0" borderId="13" xfId="18" applyFont="1" applyBorder="1" applyAlignment="1">
      <alignment horizontal="center" vertical="center" wrapText="1"/>
    </xf>
    <xf numFmtId="0" fontId="39" fillId="0" borderId="7" xfId="18" applyFont="1" applyBorder="1" applyAlignment="1">
      <alignment horizontal="center" vertical="center" wrapText="1"/>
    </xf>
    <xf numFmtId="0" fontId="39" fillId="0" borderId="6" xfId="18" applyFont="1" applyBorder="1" applyAlignment="1">
      <alignment horizontal="center" vertical="center" wrapText="1"/>
    </xf>
    <xf numFmtId="0" fontId="39" fillId="4" borderId="5" xfId="18" applyFont="1" applyFill="1" applyBorder="1" applyAlignment="1">
      <alignment horizontal="center" vertical="center" wrapText="1"/>
    </xf>
    <xf numFmtId="0" fontId="2" fillId="0" borderId="0" xfId="44"/>
    <xf numFmtId="0" fontId="71" fillId="0" borderId="8" xfId="44" applyFont="1" applyBorder="1" applyAlignment="1">
      <alignment vertical="center"/>
    </xf>
    <xf numFmtId="0" fontId="38" fillId="0" borderId="6" xfId="18" applyFont="1" applyBorder="1" applyAlignment="1">
      <alignment horizontal="center" vertical="center" wrapText="1"/>
    </xf>
    <xf numFmtId="0" fontId="2" fillId="0" borderId="8" xfId="44" applyBorder="1"/>
    <xf numFmtId="1" fontId="2" fillId="0" borderId="8" xfId="44" applyNumberFormat="1" applyBorder="1"/>
    <xf numFmtId="173" fontId="38" fillId="0" borderId="16" xfId="18" applyNumberFormat="1" applyFont="1" applyBorder="1" applyAlignment="1">
      <alignment vertical="top" wrapText="1"/>
    </xf>
    <xf numFmtId="0" fontId="2" fillId="0" borderId="4" xfId="44" applyBorder="1"/>
    <xf numFmtId="175" fontId="45" fillId="0" borderId="36" xfId="18" applyNumberFormat="1" applyFont="1" applyBorder="1" applyAlignment="1">
      <alignment horizontal="center" vertical="center" wrapText="1"/>
    </xf>
    <xf numFmtId="0" fontId="38" fillId="0" borderId="0" xfId="18" applyFont="1" applyAlignment="1">
      <alignment vertical="top" wrapText="1"/>
    </xf>
    <xf numFmtId="0" fontId="38" fillId="0" borderId="0" xfId="18" applyFont="1" applyAlignment="1">
      <alignment horizontal="right" vertical="top" wrapText="1"/>
    </xf>
    <xf numFmtId="173" fontId="35" fillId="0" borderId="0" xfId="18" applyNumberFormat="1" applyFont="1" applyAlignment="1">
      <alignment horizontal="right" vertical="top" wrapText="1"/>
    </xf>
    <xf numFmtId="175" fontId="37" fillId="0" borderId="8" xfId="18" applyNumberFormat="1" applyFont="1" applyBorder="1" applyAlignment="1">
      <alignment horizontal="center" vertical="center" wrapText="1"/>
    </xf>
    <xf numFmtId="0" fontId="37" fillId="0" borderId="8" xfId="18" applyFont="1" applyBorder="1" applyAlignment="1">
      <alignment horizontal="center" vertical="center" wrapText="1"/>
    </xf>
    <xf numFmtId="173" fontId="37" fillId="0" borderId="8" xfId="18" applyNumberFormat="1" applyFont="1" applyBorder="1"/>
    <xf numFmtId="174" fontId="37" fillId="0" borderId="8" xfId="18" applyNumberFormat="1" applyFont="1" applyBorder="1" applyAlignment="1">
      <alignment horizontal="center"/>
    </xf>
    <xf numFmtId="0" fontId="74" fillId="0" borderId="8" xfId="44" applyFont="1" applyBorder="1" applyAlignment="1">
      <alignment horizontal="center"/>
    </xf>
    <xf numFmtId="0" fontId="74" fillId="0" borderId="8" xfId="44" applyFont="1" applyBorder="1" applyAlignment="1">
      <alignment horizontal="center" vertical="center"/>
    </xf>
    <xf numFmtId="0" fontId="75" fillId="0" borderId="8" xfId="44" applyFont="1" applyBorder="1" applyAlignment="1">
      <alignment horizontal="center"/>
    </xf>
    <xf numFmtId="0" fontId="75" fillId="0" borderId="8" xfId="44" applyFont="1" applyBorder="1" applyAlignment="1">
      <alignment horizontal="center" vertical="center"/>
    </xf>
    <xf numFmtId="0" fontId="46" fillId="3" borderId="6" xfId="18" applyFont="1" applyFill="1" applyBorder="1" applyAlignment="1">
      <alignment horizontal="center" vertical="center" wrapText="1"/>
    </xf>
    <xf numFmtId="0" fontId="38" fillId="0" borderId="0" xfId="18" applyFont="1" applyAlignment="1">
      <alignment vertical="center"/>
    </xf>
    <xf numFmtId="173" fontId="35" fillId="0" borderId="0" xfId="18" applyNumberFormat="1" applyFont="1" applyAlignment="1">
      <alignment vertical="center"/>
    </xf>
    <xf numFmtId="174" fontId="35" fillId="0" borderId="0" xfId="18" applyNumberFormat="1" applyFont="1" applyAlignment="1">
      <alignment vertical="center"/>
    </xf>
    <xf numFmtId="2" fontId="35" fillId="0" borderId="0" xfId="18" applyNumberFormat="1" applyFont="1" applyAlignment="1">
      <alignment vertical="center"/>
    </xf>
    <xf numFmtId="173" fontId="37" fillId="0" borderId="8" xfId="18" applyNumberFormat="1" applyFont="1" applyBorder="1" applyAlignment="1">
      <alignment horizontal="center"/>
    </xf>
    <xf numFmtId="0" fontId="1" fillId="0" borderId="0" xfId="45"/>
    <xf numFmtId="0" fontId="71" fillId="0" borderId="8" xfId="45" applyFont="1" applyBorder="1" applyAlignment="1">
      <alignment vertical="center"/>
    </xf>
    <xf numFmtId="0" fontId="1" fillId="0" borderId="8" xfId="45" applyBorder="1"/>
    <xf numFmtId="0" fontId="37" fillId="5" borderId="7" xfId="18" applyFont="1" applyFill="1" applyBorder="1" applyAlignment="1">
      <alignment horizontal="center" vertical="center" wrapText="1"/>
    </xf>
    <xf numFmtId="1" fontId="38" fillId="5" borderId="8" xfId="18" applyNumberFormat="1" applyFont="1" applyFill="1" applyBorder="1" applyAlignment="1">
      <alignment horizontal="center" vertical="center" wrapText="1"/>
    </xf>
    <xf numFmtId="1" fontId="1" fillId="0" borderId="8" xfId="45" applyNumberFormat="1" applyBorder="1"/>
    <xf numFmtId="0" fontId="35" fillId="6" borderId="15" xfId="18" applyFont="1" applyFill="1" applyBorder="1" applyAlignment="1">
      <alignment horizontal="center" vertical="center" wrapText="1"/>
    </xf>
    <xf numFmtId="0" fontId="37" fillId="6" borderId="7" xfId="18" applyFont="1" applyFill="1" applyBorder="1" applyAlignment="1">
      <alignment horizontal="center" vertical="center" wrapText="1"/>
    </xf>
    <xf numFmtId="1" fontId="38" fillId="6" borderId="8" xfId="18" applyNumberFormat="1" applyFont="1" applyFill="1" applyBorder="1" applyAlignment="1">
      <alignment horizontal="center" vertical="center" wrapText="1"/>
    </xf>
    <xf numFmtId="0" fontId="1" fillId="0" borderId="8" xfId="45" applyBorder="1" applyAlignment="1">
      <alignment horizontal="center"/>
    </xf>
    <xf numFmtId="0" fontId="1" fillId="0" borderId="4" xfId="45" applyBorder="1"/>
    <xf numFmtId="1" fontId="73" fillId="0" borderId="28" xfId="45" applyNumberFormat="1" applyFont="1" applyBorder="1" applyAlignment="1">
      <alignment horizontal="center"/>
    </xf>
    <xf numFmtId="173" fontId="1" fillId="0" borderId="0" xfId="45" applyNumberFormat="1"/>
    <xf numFmtId="0" fontId="1" fillId="0" borderId="0" xfId="45" applyAlignment="1">
      <alignment vertical="center"/>
    </xf>
    <xf numFmtId="0" fontId="80" fillId="0" borderId="45" xfId="18" applyFont="1" applyBorder="1" applyAlignment="1">
      <alignment vertical="top" wrapText="1"/>
    </xf>
    <xf numFmtId="0" fontId="80" fillId="0" borderId="46" xfId="18" applyFont="1" applyBorder="1" applyAlignment="1">
      <alignment vertical="top" wrapText="1"/>
    </xf>
    <xf numFmtId="0" fontId="81" fillId="0" borderId="0" xfId="18" applyFont="1"/>
    <xf numFmtId="0" fontId="19" fillId="0" borderId="0" xfId="18"/>
    <xf numFmtId="0" fontId="82" fillId="0" borderId="0" xfId="18" applyFont="1"/>
    <xf numFmtId="0" fontId="82" fillId="7" borderId="30" xfId="18" applyFont="1" applyFill="1" applyBorder="1" applyAlignment="1">
      <alignment horizontal="center" vertical="center"/>
    </xf>
    <xf numFmtId="14" fontId="84" fillId="7" borderId="18" xfId="18" applyNumberFormat="1" applyFont="1" applyFill="1" applyBorder="1" applyAlignment="1">
      <alignment horizontal="center" vertical="top"/>
    </xf>
    <xf numFmtId="14" fontId="65" fillId="7" borderId="18" xfId="18" applyNumberFormat="1" applyFont="1" applyFill="1" applyBorder="1" applyAlignment="1">
      <alignment horizontal="center" vertical="top"/>
    </xf>
    <xf numFmtId="49" fontId="65" fillId="7" borderId="25" xfId="18" applyNumberFormat="1" applyFont="1" applyFill="1" applyBorder="1" applyAlignment="1">
      <alignment horizontal="center" vertical="top" wrapText="1"/>
    </xf>
    <xf numFmtId="49" fontId="65" fillId="3" borderId="25" xfId="18" applyNumberFormat="1" applyFont="1" applyFill="1" applyBorder="1" applyAlignment="1">
      <alignment horizontal="center" vertical="top" wrapText="1"/>
    </xf>
    <xf numFmtId="14" fontId="65" fillId="7" borderId="25" xfId="18" applyNumberFormat="1" applyFont="1" applyFill="1" applyBorder="1" applyAlignment="1">
      <alignment horizontal="center" vertical="center" wrapText="1"/>
    </xf>
    <xf numFmtId="14" fontId="65" fillId="7" borderId="25" xfId="18" applyNumberFormat="1" applyFont="1" applyFill="1" applyBorder="1" applyAlignment="1">
      <alignment horizontal="center" vertical="top" wrapText="1"/>
    </xf>
    <xf numFmtId="0" fontId="81" fillId="0" borderId="0" xfId="18" applyFont="1" applyAlignment="1">
      <alignment vertical="top"/>
    </xf>
    <xf numFmtId="0" fontId="19" fillId="0" borderId="0" xfId="18" applyAlignment="1">
      <alignment vertical="top"/>
    </xf>
    <xf numFmtId="0" fontId="34" fillId="0" borderId="27" xfId="18" applyFont="1" applyBorder="1" applyAlignment="1">
      <alignment horizontal="center" vertical="center"/>
    </xf>
    <xf numFmtId="0" fontId="34" fillId="0" borderId="13" xfId="18" applyFont="1" applyBorder="1"/>
    <xf numFmtId="0" fontId="34" fillId="0" borderId="32" xfId="18" applyFont="1" applyBorder="1"/>
    <xf numFmtId="12" fontId="84" fillId="3" borderId="7" xfId="18" applyNumberFormat="1" applyFont="1" applyFill="1" applyBorder="1" applyAlignment="1">
      <alignment horizontal="center"/>
    </xf>
    <xf numFmtId="12" fontId="65" fillId="3" borderId="7" xfId="18" applyNumberFormat="1" applyFont="1" applyFill="1" applyBorder="1" applyAlignment="1">
      <alignment horizontal="center"/>
    </xf>
    <xf numFmtId="12" fontId="21" fillId="0" borderId="6" xfId="18" applyNumberFormat="1" applyFont="1" applyBorder="1" applyAlignment="1">
      <alignment horizontal="center" wrapText="1"/>
    </xf>
    <xf numFmtId="12" fontId="21" fillId="3" borderId="6" xfId="18" applyNumberFormat="1" applyFont="1" applyFill="1" applyBorder="1" applyAlignment="1">
      <alignment horizontal="center" wrapText="1"/>
    </xf>
    <xf numFmtId="12" fontId="65" fillId="3" borderId="6" xfId="18" applyNumberFormat="1" applyFont="1" applyFill="1" applyBorder="1" applyAlignment="1">
      <alignment horizontal="center" wrapText="1"/>
    </xf>
    <xf numFmtId="0" fontId="34" fillId="0" borderId="14" xfId="18" applyFont="1" applyBorder="1"/>
    <xf numFmtId="0" fontId="34" fillId="0" borderId="57" xfId="18" applyFont="1" applyBorder="1"/>
    <xf numFmtId="0" fontId="34" fillId="3" borderId="14" xfId="18" applyFont="1" applyFill="1" applyBorder="1"/>
    <xf numFmtId="0" fontId="34" fillId="3" borderId="57" xfId="18" applyFont="1" applyFill="1" applyBorder="1"/>
    <xf numFmtId="12" fontId="21" fillId="0" borderId="8" xfId="18" applyNumberFormat="1" applyFont="1" applyBorder="1" applyAlignment="1">
      <alignment horizontal="center" wrapText="1"/>
    </xf>
    <xf numFmtId="12" fontId="21" fillId="3" borderId="8" xfId="18" applyNumberFormat="1" applyFont="1" applyFill="1" applyBorder="1" applyAlignment="1">
      <alignment horizontal="center" wrapText="1"/>
    </xf>
    <xf numFmtId="12" fontId="65" fillId="3" borderId="8" xfId="18" applyNumberFormat="1" applyFont="1" applyFill="1" applyBorder="1" applyAlignment="1">
      <alignment horizontal="center" wrapText="1"/>
    </xf>
    <xf numFmtId="0" fontId="85" fillId="0" borderId="14" xfId="18" applyFont="1" applyBorder="1"/>
    <xf numFmtId="0" fontId="85" fillId="0" borderId="57" xfId="18" applyFont="1" applyBorder="1"/>
    <xf numFmtId="0" fontId="85" fillId="3" borderId="14" xfId="18" applyFont="1" applyFill="1" applyBorder="1"/>
    <xf numFmtId="0" fontId="85" fillId="3" borderId="57" xfId="18" applyFont="1" applyFill="1" applyBorder="1"/>
    <xf numFmtId="0" fontId="86" fillId="0" borderId="14" xfId="18" applyFont="1" applyBorder="1"/>
    <xf numFmtId="0" fontId="86" fillId="0" borderId="57" xfId="18" applyFont="1" applyBorder="1"/>
    <xf numFmtId="12" fontId="65" fillId="3" borderId="4" xfId="18" applyNumberFormat="1" applyFont="1" applyFill="1" applyBorder="1" applyAlignment="1">
      <alignment horizontal="center" wrapText="1"/>
    </xf>
    <xf numFmtId="0" fontId="87" fillId="0" borderId="14" xfId="18" applyFont="1" applyBorder="1"/>
    <xf numFmtId="0" fontId="87" fillId="0" borderId="57" xfId="18" applyFont="1" applyBorder="1"/>
    <xf numFmtId="0" fontId="88" fillId="0" borderId="13" xfId="18" applyFont="1" applyBorder="1"/>
    <xf numFmtId="12" fontId="84" fillId="3" borderId="27" xfId="18" applyNumberFormat="1" applyFont="1" applyFill="1" applyBorder="1" applyAlignment="1">
      <alignment horizontal="center"/>
    </xf>
    <xf numFmtId="12" fontId="65" fillId="3" borderId="15" xfId="18" applyNumberFormat="1" applyFont="1" applyFill="1" applyBorder="1" applyAlignment="1">
      <alignment horizontal="center"/>
    </xf>
    <xf numFmtId="0" fontId="66" fillId="0" borderId="0" xfId="18" applyFont="1"/>
    <xf numFmtId="0" fontId="35" fillId="0" borderId="8" xfId="18" applyFont="1" applyBorder="1" applyAlignment="1">
      <alignment horizontal="center"/>
    </xf>
    <xf numFmtId="0" fontId="76" fillId="0" borderId="40" xfId="45" applyFont="1" applyBorder="1" applyAlignment="1">
      <alignment horizontal="center" vertical="center"/>
    </xf>
    <xf numFmtId="0" fontId="1" fillId="0" borderId="41" xfId="45" applyBorder="1" applyAlignment="1">
      <alignment horizontal="center" vertical="center"/>
    </xf>
    <xf numFmtId="0" fontId="1" fillId="0" borderId="42" xfId="45" applyBorder="1" applyAlignment="1">
      <alignment horizontal="center" vertical="center"/>
    </xf>
    <xf numFmtId="0" fontId="76" fillId="0" borderId="41" xfId="45" applyFont="1" applyBorder="1" applyAlignment="1">
      <alignment horizontal="center" vertical="center"/>
    </xf>
    <xf numFmtId="0" fontId="76" fillId="0" borderId="42" xfId="45" applyFont="1" applyBorder="1" applyAlignment="1">
      <alignment horizontal="center" vertical="center"/>
    </xf>
    <xf numFmtId="0" fontId="1" fillId="0" borderId="40" xfId="45" applyBorder="1" applyAlignment="1">
      <alignment horizontal="center" vertical="center"/>
    </xf>
    <xf numFmtId="179" fontId="35" fillId="0" borderId="4" xfId="18" applyNumberFormat="1" applyFont="1" applyBorder="1" applyAlignment="1">
      <alignment horizontal="center" vertical="center" wrapText="1"/>
    </xf>
    <xf numFmtId="179" fontId="35" fillId="0" borderId="6" xfId="18" applyNumberFormat="1" applyFont="1" applyBorder="1" applyAlignment="1">
      <alignment horizontal="center" vertical="center" wrapText="1"/>
    </xf>
    <xf numFmtId="180" fontId="35" fillId="0" borderId="4" xfId="18" applyNumberFormat="1" applyFont="1" applyBorder="1" applyAlignment="1">
      <alignment horizontal="center" vertical="center" wrapText="1"/>
    </xf>
    <xf numFmtId="180" fontId="35" fillId="0" borderId="6" xfId="18" applyNumberFormat="1" applyFont="1" applyBorder="1" applyAlignment="1">
      <alignment horizontal="center" vertical="center" wrapText="1"/>
    </xf>
    <xf numFmtId="0" fontId="35" fillId="0" borderId="8" xfId="18" applyFont="1" applyBorder="1" applyAlignment="1">
      <alignment horizontal="center" vertical="center"/>
    </xf>
    <xf numFmtId="175" fontId="37" fillId="0" borderId="8" xfId="18" applyNumberFormat="1" applyFont="1" applyBorder="1" applyAlignment="1">
      <alignment horizontal="center" vertical="center" wrapText="1"/>
    </xf>
    <xf numFmtId="175" fontId="39" fillId="0" borderId="8" xfId="18" applyNumberFormat="1" applyFont="1" applyBorder="1" applyAlignment="1">
      <alignment horizontal="center" vertical="center" wrapText="1"/>
    </xf>
    <xf numFmtId="176" fontId="35" fillId="0" borderId="8" xfId="18" applyNumberFormat="1" applyFont="1" applyBorder="1" applyAlignment="1">
      <alignment horizontal="center" vertical="center" wrapText="1"/>
    </xf>
    <xf numFmtId="173" fontId="35" fillId="0" borderId="8" xfId="18" applyNumberFormat="1" applyFont="1" applyBorder="1" applyAlignment="1">
      <alignment horizontal="center" vertical="center" wrapText="1"/>
    </xf>
    <xf numFmtId="174" fontId="35" fillId="0" borderId="8" xfId="18" applyNumberFormat="1" applyFont="1" applyBorder="1" applyAlignment="1">
      <alignment horizontal="center" vertical="center" wrapText="1"/>
    </xf>
    <xf numFmtId="175" fontId="37" fillId="0" borderId="37" xfId="18" applyNumberFormat="1" applyFont="1" applyBorder="1" applyAlignment="1">
      <alignment horizontal="center" vertical="center" wrapText="1"/>
    </xf>
    <xf numFmtId="175" fontId="37" fillId="0" borderId="22" xfId="18" applyNumberFormat="1" applyFont="1" applyBorder="1" applyAlignment="1">
      <alignment horizontal="center" vertical="center" wrapText="1"/>
    </xf>
    <xf numFmtId="175" fontId="37" fillId="0" borderId="24" xfId="18" applyNumberFormat="1" applyFont="1" applyBorder="1" applyAlignment="1">
      <alignment horizontal="center" vertical="center" wrapText="1"/>
    </xf>
    <xf numFmtId="0" fontId="39" fillId="0" borderId="55" xfId="18" applyFont="1" applyBorder="1" applyAlignment="1">
      <alignment horizontal="center" vertical="center" wrapText="1"/>
    </xf>
    <xf numFmtId="0" fontId="39" fillId="0" borderId="45" xfId="18" applyFont="1" applyBorder="1" applyAlignment="1">
      <alignment horizontal="center" vertical="center" wrapText="1"/>
    </xf>
    <xf numFmtId="0" fontId="39" fillId="0" borderId="53" xfId="18" applyFont="1" applyBorder="1" applyAlignment="1">
      <alignment horizontal="center" vertical="center" wrapText="1"/>
    </xf>
    <xf numFmtId="0" fontId="35" fillId="3" borderId="39" xfId="18" applyFont="1" applyFill="1" applyBorder="1" applyAlignment="1">
      <alignment horizontal="center" vertical="center" wrapText="1"/>
    </xf>
    <xf numFmtId="0" fontId="35" fillId="3" borderId="14" xfId="18" applyFont="1" applyFill="1" applyBorder="1" applyAlignment="1">
      <alignment horizontal="center" vertical="center" wrapText="1"/>
    </xf>
    <xf numFmtId="0" fontId="35" fillId="3" borderId="15" xfId="18" applyFont="1" applyFill="1" applyBorder="1" applyAlignment="1">
      <alignment horizontal="center" vertical="center" wrapText="1"/>
    </xf>
    <xf numFmtId="0" fontId="1" fillId="0" borderId="14" xfId="45" applyBorder="1" applyAlignment="1">
      <alignment horizontal="center"/>
    </xf>
    <xf numFmtId="0" fontId="45" fillId="0" borderId="30" xfId="18" applyFont="1" applyBorder="1" applyAlignment="1">
      <alignment horizontal="center" vertical="center" wrapText="1"/>
    </xf>
    <xf numFmtId="0" fontId="45" fillId="0" borderId="17" xfId="18" applyFont="1" applyBorder="1" applyAlignment="1">
      <alignment horizontal="center" vertical="center" wrapText="1"/>
    </xf>
    <xf numFmtId="175" fontId="45" fillId="0" borderId="35" xfId="18" applyNumberFormat="1" applyFont="1" applyBorder="1" applyAlignment="1">
      <alignment horizontal="center" vertical="center" wrapText="1"/>
    </xf>
    <xf numFmtId="175" fontId="45" fillId="0" borderId="36" xfId="18" applyNumberFormat="1" applyFont="1" applyBorder="1" applyAlignment="1">
      <alignment horizontal="center" vertical="center" wrapText="1"/>
    </xf>
    <xf numFmtId="1" fontId="37" fillId="0" borderId="35" xfId="18" applyNumberFormat="1" applyFont="1" applyBorder="1" applyAlignment="1">
      <alignment horizontal="center" vertical="center" wrapText="1"/>
    </xf>
    <xf numFmtId="0" fontId="45" fillId="0" borderId="40" xfId="18" applyFont="1" applyBorder="1" applyAlignment="1">
      <alignment horizontal="center" vertical="center" wrapText="1"/>
    </xf>
    <xf numFmtId="0" fontId="45" fillId="0" borderId="41" xfId="18" applyFont="1" applyBorder="1" applyAlignment="1">
      <alignment horizontal="center" vertical="center" wrapText="1"/>
    </xf>
    <xf numFmtId="0" fontId="45" fillId="0" borderId="42" xfId="18" applyFont="1" applyBorder="1" applyAlignment="1">
      <alignment horizontal="center" vertical="center" wrapText="1"/>
    </xf>
    <xf numFmtId="0" fontId="37" fillId="0" borderId="26" xfId="18" applyFont="1" applyBorder="1" applyAlignment="1">
      <alignment horizontal="center" vertical="center" wrapText="1"/>
    </xf>
    <xf numFmtId="0" fontId="37" fillId="0" borderId="13" xfId="18" applyFont="1" applyBorder="1" applyAlignment="1">
      <alignment horizontal="center" vertical="center" wrapText="1"/>
    </xf>
    <xf numFmtId="0" fontId="37" fillId="0" borderId="7" xfId="18" applyFont="1" applyBorder="1" applyAlignment="1">
      <alignment horizontal="center" vertical="center" wrapText="1"/>
    </xf>
    <xf numFmtId="0" fontId="38" fillId="0" borderId="38" xfId="18" applyFont="1" applyBorder="1" applyAlignment="1">
      <alignment horizontal="right" vertical="center" wrapText="1"/>
    </xf>
    <xf numFmtId="0" fontId="38" fillId="0" borderId="22" xfId="18" applyFont="1" applyBorder="1" applyAlignment="1">
      <alignment horizontal="right" vertical="center" wrapText="1"/>
    </xf>
    <xf numFmtId="0" fontId="38" fillId="0" borderId="43" xfId="18" applyFont="1" applyBorder="1" applyAlignment="1">
      <alignment horizontal="right" vertical="center" wrapText="1"/>
    </xf>
    <xf numFmtId="0" fontId="35" fillId="6" borderId="39" xfId="18" applyFont="1" applyFill="1" applyBorder="1" applyAlignment="1">
      <alignment horizontal="center" vertical="center" wrapText="1"/>
    </xf>
    <xf numFmtId="0" fontId="35" fillId="6" borderId="14" xfId="18" applyFont="1" applyFill="1" applyBorder="1" applyAlignment="1">
      <alignment horizontal="center" vertical="center" wrapText="1"/>
    </xf>
    <xf numFmtId="0" fontId="35" fillId="6" borderId="15" xfId="18" applyFont="1" applyFill="1" applyBorder="1" applyAlignment="1">
      <alignment horizontal="center" vertical="center" wrapText="1"/>
    </xf>
    <xf numFmtId="0" fontId="78" fillId="6" borderId="9" xfId="45" applyFont="1" applyFill="1" applyBorder="1" applyAlignment="1">
      <alignment horizontal="left" vertical="center" wrapText="1"/>
    </xf>
    <xf numFmtId="0" fontId="78" fillId="6" borderId="10" xfId="45" applyFont="1" applyFill="1" applyBorder="1" applyAlignment="1">
      <alignment horizontal="left" vertical="center" wrapText="1"/>
    </xf>
    <xf numFmtId="0" fontId="78" fillId="6" borderId="11" xfId="45" applyFont="1" applyFill="1" applyBorder="1" applyAlignment="1">
      <alignment horizontal="left" vertical="center" wrapText="1"/>
    </xf>
    <xf numFmtId="0" fontId="78" fillId="6" borderId="2" xfId="45" applyFont="1" applyFill="1" applyBorder="1" applyAlignment="1">
      <alignment horizontal="left" vertical="center" wrapText="1"/>
    </xf>
    <xf numFmtId="0" fontId="78" fillId="6" borderId="0" xfId="45" applyFont="1" applyFill="1" applyAlignment="1">
      <alignment horizontal="left" vertical="center" wrapText="1"/>
    </xf>
    <xf numFmtId="0" fontId="78" fillId="6" borderId="3" xfId="45" applyFont="1" applyFill="1" applyBorder="1" applyAlignment="1">
      <alignment horizontal="left" vertical="center" wrapText="1"/>
    </xf>
    <xf numFmtId="0" fontId="78" fillId="6" borderId="5" xfId="45" applyFont="1" applyFill="1" applyBorder="1" applyAlignment="1">
      <alignment horizontal="left" vertical="center" wrapText="1"/>
    </xf>
    <xf numFmtId="0" fontId="78" fillId="6" borderId="13" xfId="45" applyFont="1" applyFill="1" applyBorder="1" applyAlignment="1">
      <alignment horizontal="left" vertical="center" wrapText="1"/>
    </xf>
    <xf numFmtId="0" fontId="78" fillId="6" borderId="7" xfId="45" applyFont="1" applyFill="1" applyBorder="1" applyAlignment="1">
      <alignment horizontal="left" vertical="center" wrapText="1"/>
    </xf>
    <xf numFmtId="0" fontId="35" fillId="5" borderId="39" xfId="18" applyFont="1" applyFill="1" applyBorder="1" applyAlignment="1">
      <alignment horizontal="center" vertical="center" wrapText="1"/>
    </xf>
    <xf numFmtId="0" fontId="35" fillId="5" borderId="14" xfId="18" applyFont="1" applyFill="1" applyBorder="1" applyAlignment="1">
      <alignment horizontal="center" vertical="center" wrapText="1"/>
    </xf>
    <xf numFmtId="0" fontId="35" fillId="5" borderId="15" xfId="18" applyFont="1" applyFill="1" applyBorder="1" applyAlignment="1">
      <alignment horizontal="center" vertical="center" wrapText="1"/>
    </xf>
    <xf numFmtId="0" fontId="77" fillId="5" borderId="9" xfId="45" applyFont="1" applyFill="1" applyBorder="1" applyAlignment="1">
      <alignment horizontal="left" vertical="center"/>
    </xf>
    <xf numFmtId="0" fontId="77" fillId="5" borderId="10" xfId="45" applyFont="1" applyFill="1" applyBorder="1" applyAlignment="1">
      <alignment horizontal="left" vertical="center"/>
    </xf>
    <xf numFmtId="0" fontId="77" fillId="5" borderId="11" xfId="45" applyFont="1" applyFill="1" applyBorder="1" applyAlignment="1">
      <alignment horizontal="left" vertical="center"/>
    </xf>
    <xf numFmtId="0" fontId="77" fillId="5" borderId="2" xfId="45" applyFont="1" applyFill="1" applyBorder="1" applyAlignment="1">
      <alignment horizontal="left" vertical="center"/>
    </xf>
    <xf numFmtId="0" fontId="77" fillId="5" borderId="0" xfId="45" applyFont="1" applyFill="1" applyAlignment="1">
      <alignment horizontal="left" vertical="center"/>
    </xf>
    <xf numFmtId="0" fontId="77" fillId="5" borderId="3" xfId="45" applyFont="1" applyFill="1" applyBorder="1" applyAlignment="1">
      <alignment horizontal="left" vertical="center"/>
    </xf>
    <xf numFmtId="0" fontId="77" fillId="5" borderId="5" xfId="45" applyFont="1" applyFill="1" applyBorder="1" applyAlignment="1">
      <alignment horizontal="left" vertical="center"/>
    </xf>
    <xf numFmtId="0" fontId="77" fillId="5" borderId="13" xfId="45" applyFont="1" applyFill="1" applyBorder="1" applyAlignment="1">
      <alignment horizontal="left" vertical="center"/>
    </xf>
    <xf numFmtId="0" fontId="77" fillId="5" borderId="7" xfId="45" applyFont="1" applyFill="1" applyBorder="1" applyAlignment="1">
      <alignment horizontal="left" vertical="center"/>
    </xf>
    <xf numFmtId="0" fontId="38" fillId="0" borderId="12" xfId="18" applyFont="1" applyBorder="1" applyAlignment="1">
      <alignment horizontal="left" vertical="center" wrapText="1"/>
    </xf>
    <xf numFmtId="0" fontId="35" fillId="0" borderId="14" xfId="18" applyFont="1" applyBorder="1"/>
    <xf numFmtId="0" fontId="35" fillId="0" borderId="15" xfId="18" applyFont="1" applyBorder="1"/>
    <xf numFmtId="0" fontId="39" fillId="0" borderId="9" xfId="18" applyFont="1" applyBorder="1" applyAlignment="1">
      <alignment horizontal="center" vertical="center" wrapText="1"/>
    </xf>
    <xf numFmtId="0" fontId="39" fillId="0" borderId="10" xfId="18" applyFont="1" applyBorder="1" applyAlignment="1">
      <alignment horizontal="center" vertical="center" wrapText="1"/>
    </xf>
    <xf numFmtId="0" fontId="39" fillId="0" borderId="11" xfId="18" applyFont="1" applyBorder="1" applyAlignment="1">
      <alignment horizontal="center" vertical="center" wrapText="1"/>
    </xf>
    <xf numFmtId="0" fontId="39" fillId="0" borderId="5" xfId="18" applyFont="1" applyBorder="1" applyAlignment="1">
      <alignment horizontal="center" vertical="center" wrapText="1"/>
    </xf>
    <xf numFmtId="0" fontId="39" fillId="0" borderId="13" xfId="18" applyFont="1" applyBorder="1" applyAlignment="1">
      <alignment horizontal="center" vertical="center" wrapText="1"/>
    </xf>
    <xf numFmtId="0" fontId="39" fillId="0" borderId="7" xfId="18" applyFont="1" applyBorder="1" applyAlignment="1">
      <alignment horizontal="center" vertical="center" wrapText="1"/>
    </xf>
    <xf numFmtId="0" fontId="39" fillId="0" borderId="4" xfId="18" applyFont="1" applyBorder="1" applyAlignment="1">
      <alignment horizontal="center" vertical="center" wrapText="1"/>
    </xf>
    <xf numFmtId="0" fontId="39" fillId="0" borderId="6" xfId="18" applyFont="1" applyBorder="1" applyAlignment="1">
      <alignment horizontal="center" vertical="center" wrapText="1"/>
    </xf>
    <xf numFmtId="0" fontId="39" fillId="0" borderId="8" xfId="18" applyFont="1" applyBorder="1" applyAlignment="1">
      <alignment horizontal="center" vertical="center" wrapText="1"/>
    </xf>
    <xf numFmtId="0" fontId="38" fillId="0" borderId="12" xfId="18" applyFont="1" applyBorder="1" applyAlignment="1">
      <alignment horizontal="center" vertical="center" wrapText="1"/>
    </xf>
    <xf numFmtId="0" fontId="38" fillId="0" borderId="14" xfId="18" applyFont="1" applyBorder="1" applyAlignment="1">
      <alignment horizontal="center" vertical="center" wrapText="1"/>
    </xf>
    <xf numFmtId="0" fontId="38" fillId="0" borderId="15" xfId="18" applyFont="1" applyBorder="1" applyAlignment="1">
      <alignment horizontal="center" vertical="center" wrapText="1"/>
    </xf>
    <xf numFmtId="0" fontId="38" fillId="0" borderId="14" xfId="18" applyFont="1" applyBorder="1" applyAlignment="1">
      <alignment horizontal="left" vertical="center" wrapText="1"/>
    </xf>
    <xf numFmtId="0" fontId="46" fillId="0" borderId="14" xfId="18" applyFont="1" applyBorder="1" applyAlignment="1">
      <alignment horizontal="center" vertical="top" wrapText="1"/>
    </xf>
    <xf numFmtId="0" fontId="46" fillId="0" borderId="15" xfId="18" applyFont="1" applyBorder="1" applyAlignment="1">
      <alignment horizontal="center" vertical="top" wrapText="1"/>
    </xf>
    <xf numFmtId="0" fontId="42" fillId="0" borderId="0" xfId="18" applyFont="1" applyAlignment="1">
      <alignment horizontal="center"/>
    </xf>
    <xf numFmtId="0" fontId="35" fillId="0" borderId="13" xfId="18" applyFont="1" applyBorder="1" applyAlignment="1">
      <alignment horizontal="center" vertical="center"/>
    </xf>
    <xf numFmtId="0" fontId="44" fillId="0" borderId="12" xfId="18" applyFont="1" applyBorder="1" applyAlignment="1">
      <alignment horizontal="center" vertical="center" wrapText="1"/>
    </xf>
    <xf numFmtId="0" fontId="44" fillId="0" borderId="14" xfId="18" applyFont="1" applyBorder="1" applyAlignment="1">
      <alignment horizontal="center" vertical="center" wrapText="1"/>
    </xf>
    <xf numFmtId="0" fontId="44" fillId="0" borderId="15" xfId="18" applyFont="1" applyBorder="1" applyAlignment="1">
      <alignment horizontal="center" vertical="center" wrapText="1"/>
    </xf>
    <xf numFmtId="175" fontId="72" fillId="0" borderId="8" xfId="18" applyNumberFormat="1" applyFont="1" applyBorder="1" applyAlignment="1">
      <alignment horizontal="center" vertical="center" wrapText="1"/>
    </xf>
    <xf numFmtId="176" fontId="38" fillId="0" borderId="8" xfId="18" applyNumberFormat="1" applyFont="1" applyBorder="1" applyAlignment="1">
      <alignment horizontal="center" vertical="center" wrapText="1"/>
    </xf>
    <xf numFmtId="173" fontId="38" fillId="0" borderId="8" xfId="18" applyNumberFormat="1" applyFont="1" applyBorder="1" applyAlignment="1">
      <alignment horizontal="center" vertical="center" wrapText="1"/>
    </xf>
    <xf numFmtId="179" fontId="38" fillId="0" borderId="4" xfId="18" applyNumberFormat="1" applyFont="1" applyBorder="1" applyAlignment="1">
      <alignment horizontal="center" vertical="center" wrapText="1"/>
    </xf>
    <xf numFmtId="179" fontId="38" fillId="0" borderId="6" xfId="18" applyNumberFormat="1" applyFont="1" applyBorder="1" applyAlignment="1">
      <alignment horizontal="center" vertical="center" wrapText="1"/>
    </xf>
    <xf numFmtId="180" fontId="38" fillId="0" borderId="4" xfId="18" applyNumberFormat="1" applyFont="1" applyBorder="1" applyAlignment="1">
      <alignment horizontal="center" vertical="center" wrapText="1"/>
    </xf>
    <xf numFmtId="180" fontId="38" fillId="0" borderId="6" xfId="18" applyNumberFormat="1" applyFont="1" applyBorder="1" applyAlignment="1">
      <alignment horizontal="center" vertical="center" wrapText="1"/>
    </xf>
    <xf numFmtId="0" fontId="39" fillId="0" borderId="38" xfId="18" applyFont="1" applyBorder="1" applyAlignment="1">
      <alignment horizontal="center" vertical="center" wrapText="1"/>
    </xf>
    <xf numFmtId="0" fontId="39" fillId="0" borderId="22" xfId="18" applyFont="1" applyBorder="1" applyAlignment="1">
      <alignment horizontal="center" vertical="center" wrapText="1"/>
    </xf>
    <xf numFmtId="0" fontId="39" fillId="0" borderId="24" xfId="18" applyFont="1" applyBorder="1" applyAlignment="1">
      <alignment horizontal="center" vertical="center" wrapText="1"/>
    </xf>
    <xf numFmtId="0" fontId="2" fillId="0" borderId="9" xfId="44" applyBorder="1" applyAlignment="1">
      <alignment horizontal="center"/>
    </xf>
    <xf numFmtId="0" fontId="2" fillId="0" borderId="10" xfId="44" applyBorder="1" applyAlignment="1">
      <alignment horizontal="center"/>
    </xf>
    <xf numFmtId="175" fontId="45" fillId="0" borderId="17" xfId="18" applyNumberFormat="1" applyFont="1" applyBorder="1" applyAlignment="1">
      <alignment horizontal="center" vertical="center" wrapText="1"/>
    </xf>
    <xf numFmtId="175" fontId="45" fillId="0" borderId="18" xfId="18" applyNumberFormat="1" applyFont="1" applyBorder="1" applyAlignment="1">
      <alignment horizontal="center" vertical="center" wrapText="1"/>
    </xf>
    <xf numFmtId="1" fontId="37" fillId="0" borderId="34" xfId="18" applyNumberFormat="1" applyFont="1" applyBorder="1" applyAlignment="1">
      <alignment horizontal="center" vertical="center" wrapText="1"/>
    </xf>
    <xf numFmtId="0" fontId="38" fillId="0" borderId="14" xfId="18" applyFont="1" applyBorder="1" applyAlignment="1">
      <alignment horizontal="center" vertical="top" wrapText="1"/>
    </xf>
    <xf numFmtId="0" fontId="38" fillId="0" borderId="15" xfId="18" applyFont="1" applyBorder="1" applyAlignment="1">
      <alignment horizontal="center" vertical="top" wrapText="1"/>
    </xf>
    <xf numFmtId="0" fontId="39" fillId="4" borderId="9" xfId="18" applyFont="1" applyFill="1" applyBorder="1" applyAlignment="1">
      <alignment horizontal="center" vertical="center" wrapText="1"/>
    </xf>
    <xf numFmtId="0" fontId="39" fillId="4" borderId="5" xfId="18" applyFont="1" applyFill="1" applyBorder="1" applyAlignment="1">
      <alignment horizontal="center" vertical="center" wrapText="1"/>
    </xf>
    <xf numFmtId="0" fontId="21" fillId="0" borderId="44" xfId="18" applyFont="1" applyBorder="1" applyAlignment="1">
      <alignment horizontal="center" wrapText="1"/>
    </xf>
    <xf numFmtId="0" fontId="21" fillId="0" borderId="45" xfId="18" applyFont="1" applyBorder="1" applyAlignment="1">
      <alignment horizontal="center"/>
    </xf>
    <xf numFmtId="0" fontId="21" fillId="0" borderId="46" xfId="18" applyFont="1" applyBorder="1" applyAlignment="1">
      <alignment horizontal="center"/>
    </xf>
    <xf numFmtId="0" fontId="21" fillId="0" borderId="20" xfId="18" applyFont="1" applyBorder="1" applyAlignment="1">
      <alignment horizontal="center"/>
    </xf>
    <xf numFmtId="0" fontId="21" fillId="0" borderId="0" xfId="18" applyFont="1" applyAlignment="1">
      <alignment horizontal="center"/>
    </xf>
    <xf numFmtId="0" fontId="21" fillId="0" borderId="21" xfId="18" applyFont="1" applyBorder="1" applyAlignment="1">
      <alignment horizontal="center"/>
    </xf>
    <xf numFmtId="0" fontId="21" fillId="0" borderId="30" xfId="18" applyFont="1" applyBorder="1" applyAlignment="1">
      <alignment horizontal="center"/>
    </xf>
    <xf numFmtId="0" fontId="21" fillId="0" borderId="17" xfId="18" applyFont="1" applyBorder="1" applyAlignment="1">
      <alignment horizontal="center"/>
    </xf>
    <xf numFmtId="0" fontId="21" fillId="0" borderId="33" xfId="18" applyFont="1" applyBorder="1" applyAlignment="1">
      <alignment horizontal="center"/>
    </xf>
    <xf numFmtId="0" fontId="82" fillId="7" borderId="30" xfId="18" applyFont="1" applyFill="1" applyBorder="1" applyAlignment="1">
      <alignment horizontal="center" vertical="center"/>
    </xf>
    <xf numFmtId="0" fontId="82" fillId="7" borderId="17" xfId="18" applyFont="1" applyFill="1" applyBorder="1" applyAlignment="1">
      <alignment horizontal="center" vertical="center"/>
    </xf>
    <xf numFmtId="0" fontId="82" fillId="7" borderId="33" xfId="18" applyFont="1" applyFill="1" applyBorder="1" applyAlignment="1">
      <alignment horizontal="center" vertical="center"/>
    </xf>
    <xf numFmtId="0" fontId="82" fillId="7" borderId="17" xfId="18" applyFont="1" applyFill="1" applyBorder="1" applyAlignment="1">
      <alignment horizontal="center" vertical="top"/>
    </xf>
    <xf numFmtId="0" fontId="82" fillId="7" borderId="33" xfId="18" applyFont="1" applyFill="1" applyBorder="1" applyAlignment="1">
      <alignment horizontal="center" vertical="top"/>
    </xf>
    <xf numFmtId="0" fontId="81" fillId="0" borderId="55" xfId="18" applyFont="1" applyBorder="1" applyAlignment="1">
      <alignment horizontal="center"/>
    </xf>
    <xf numFmtId="0" fontId="81" fillId="0" borderId="45" xfId="18" applyFont="1" applyBorder="1" applyAlignment="1">
      <alignment horizontal="center"/>
    </xf>
    <xf numFmtId="0" fontId="81" fillId="0" borderId="46" xfId="18" applyFont="1" applyBorder="1" applyAlignment="1">
      <alignment horizontal="center"/>
    </xf>
    <xf numFmtId="0" fontId="81" fillId="0" borderId="2" xfId="18" applyFont="1" applyBorder="1" applyAlignment="1">
      <alignment horizontal="center"/>
    </xf>
    <xf numFmtId="0" fontId="81" fillId="0" borderId="0" xfId="18" applyFont="1" applyAlignment="1">
      <alignment horizontal="center"/>
    </xf>
    <xf numFmtId="0" fontId="81" fillId="0" borderId="21" xfId="18" applyFont="1" applyBorder="1" applyAlignment="1">
      <alignment horizontal="center"/>
    </xf>
    <xf numFmtId="0" fontId="81" fillId="0" borderId="5" xfId="18" applyFont="1" applyBorder="1" applyAlignment="1">
      <alignment horizontal="center"/>
    </xf>
    <xf numFmtId="0" fontId="81" fillId="0" borderId="13" xfId="18" applyFont="1" applyBorder="1" applyAlignment="1">
      <alignment horizontal="center"/>
    </xf>
    <xf numFmtId="0" fontId="81" fillId="0" borderId="32" xfId="18" applyFont="1" applyBorder="1" applyAlignment="1">
      <alignment horizontal="center"/>
    </xf>
    <xf numFmtId="0" fontId="29" fillId="4" borderId="14" xfId="18" applyFont="1" applyFill="1" applyBorder="1" applyAlignment="1">
      <alignment horizontal="center" wrapText="1"/>
    </xf>
    <xf numFmtId="0" fontId="29" fillId="4" borderId="57" xfId="18" applyFont="1" applyFill="1" applyBorder="1" applyAlignment="1">
      <alignment horizontal="center" wrapText="1"/>
    </xf>
    <xf numFmtId="0" fontId="81" fillId="0" borderId="9" xfId="18" applyFont="1" applyBorder="1" applyAlignment="1">
      <alignment horizontal="center"/>
    </xf>
    <xf numFmtId="0" fontId="81" fillId="0" borderId="10" xfId="18" applyFont="1" applyBorder="1" applyAlignment="1">
      <alignment horizontal="center"/>
    </xf>
    <xf numFmtId="0" fontId="81" fillId="0" borderId="31" xfId="18" applyFont="1" applyBorder="1" applyAlignment="1">
      <alignment horizontal="center"/>
    </xf>
    <xf numFmtId="0" fontId="89" fillId="0" borderId="30" xfId="18" applyFont="1" applyBorder="1" applyAlignment="1">
      <alignment horizontal="center" vertical="center" wrapText="1"/>
    </xf>
    <xf numFmtId="0" fontId="89" fillId="0" borderId="17" xfId="18" applyFont="1" applyBorder="1" applyAlignment="1">
      <alignment horizontal="center" vertical="center" wrapText="1"/>
    </xf>
    <xf numFmtId="0" fontId="89" fillId="0" borderId="33" xfId="18" applyFont="1" applyBorder="1" applyAlignment="1">
      <alignment horizontal="center" vertical="center" wrapText="1"/>
    </xf>
    <xf numFmtId="12" fontId="82" fillId="0" borderId="27" xfId="18" applyNumberFormat="1" applyFont="1" applyBorder="1" applyAlignment="1">
      <alignment horizontal="left" vertical="top" wrapText="1"/>
    </xf>
    <xf numFmtId="0" fontId="19" fillId="0" borderId="8" xfId="18" applyBorder="1" applyAlignment="1">
      <alignment horizontal="left" vertical="top" wrapText="1"/>
    </xf>
    <xf numFmtId="0" fontId="82" fillId="0" borderId="8" xfId="18" applyFont="1" applyBorder="1" applyAlignment="1">
      <alignment horizontal="left" vertical="top" wrapText="1"/>
    </xf>
    <xf numFmtId="14" fontId="21" fillId="0" borderId="8" xfId="18" applyNumberFormat="1" applyFont="1" applyBorder="1" applyAlignment="1">
      <alignment horizontal="left" vertical="top" wrapText="1"/>
    </xf>
    <xf numFmtId="14" fontId="83" fillId="0" borderId="10" xfId="18" applyNumberFormat="1" applyFont="1" applyBorder="1" applyAlignment="1">
      <alignment horizontal="center" vertical="center" wrapText="1"/>
    </xf>
    <xf numFmtId="14" fontId="83" fillId="0" borderId="31" xfId="18" applyNumberFormat="1" applyFont="1" applyBorder="1" applyAlignment="1">
      <alignment horizontal="center" vertical="center" wrapText="1"/>
    </xf>
    <xf numFmtId="14" fontId="83" fillId="0" borderId="0" xfId="18" applyNumberFormat="1" applyFont="1" applyAlignment="1">
      <alignment horizontal="center" vertical="center" wrapText="1"/>
    </xf>
    <xf numFmtId="14" fontId="83" fillId="0" borderId="21" xfId="18" applyNumberFormat="1" applyFont="1" applyBorder="1" applyAlignment="1">
      <alignment horizontal="center" vertical="center" wrapText="1"/>
    </xf>
    <xf numFmtId="14" fontId="83" fillId="0" borderId="13" xfId="18" applyNumberFormat="1" applyFont="1" applyBorder="1" applyAlignment="1">
      <alignment horizontal="center" vertical="center" wrapText="1"/>
    </xf>
    <xf numFmtId="14" fontId="83" fillId="0" borderId="32" xfId="18" applyNumberFormat="1" applyFont="1" applyBorder="1" applyAlignment="1">
      <alignment horizontal="center" vertical="center" wrapText="1"/>
    </xf>
    <xf numFmtId="0" fontId="65" fillId="0" borderId="27" xfId="18" applyFont="1" applyBorder="1" applyAlignment="1">
      <alignment horizontal="left" vertical="top" wrapText="1"/>
    </xf>
    <xf numFmtId="0" fontId="65" fillId="0" borderId="8" xfId="18" applyFont="1" applyBorder="1" applyAlignment="1">
      <alignment horizontal="left" vertical="top" wrapText="1"/>
    </xf>
    <xf numFmtId="0" fontId="79" fillId="0" borderId="44" xfId="18" applyFont="1" applyBorder="1" applyAlignment="1">
      <alignment horizontal="left" vertical="center" wrapText="1"/>
    </xf>
    <xf numFmtId="0" fontId="79" fillId="0" borderId="45" xfId="18" applyFont="1" applyBorder="1" applyAlignment="1">
      <alignment horizontal="left" vertical="center" wrapText="1"/>
    </xf>
    <xf numFmtId="0" fontId="79" fillId="0" borderId="54" xfId="18" applyFont="1" applyBorder="1" applyAlignment="1">
      <alignment horizontal="left" vertical="center" wrapText="1"/>
    </xf>
    <xf numFmtId="0" fontId="82" fillId="0" borderId="39" xfId="18" applyFont="1" applyBorder="1" applyAlignment="1">
      <alignment vertical="top" wrapText="1"/>
    </xf>
    <xf numFmtId="0" fontId="82" fillId="0" borderId="14" xfId="18" applyFont="1" applyBorder="1" applyAlignment="1">
      <alignment vertical="top" wrapText="1"/>
    </xf>
    <xf numFmtId="0" fontId="82" fillId="0" borderId="15" xfId="18" applyFont="1" applyBorder="1" applyAlignment="1">
      <alignment vertical="top" wrapText="1"/>
    </xf>
    <xf numFmtId="0" fontId="83" fillId="0" borderId="10" xfId="18" applyFont="1" applyBorder="1" applyAlignment="1">
      <alignment horizontal="center" vertical="center" wrapText="1"/>
    </xf>
    <xf numFmtId="0" fontId="83" fillId="0" borderId="31" xfId="18" applyFont="1" applyBorder="1" applyAlignment="1">
      <alignment horizontal="center" vertical="center" wrapText="1"/>
    </xf>
    <xf numFmtId="0" fontId="83" fillId="0" borderId="13" xfId="18" applyFont="1" applyBorder="1" applyAlignment="1">
      <alignment horizontal="center" vertical="center" wrapText="1"/>
    </xf>
    <xf numFmtId="0" fontId="83" fillId="0" borderId="32" xfId="18" applyFont="1" applyBorder="1" applyAlignment="1">
      <alignment horizontal="center" vertical="center" wrapText="1"/>
    </xf>
    <xf numFmtId="12" fontId="82" fillId="0" borderId="8" xfId="18" applyNumberFormat="1" applyFont="1" applyBorder="1" applyAlignment="1">
      <alignment horizontal="left" vertical="top" wrapText="1"/>
    </xf>
    <xf numFmtId="0" fontId="38" fillId="0" borderId="12" xfId="0" applyFont="1" applyBorder="1" applyAlignment="1">
      <alignment horizontal="left" vertical="center" wrapText="1"/>
    </xf>
    <xf numFmtId="0" fontId="38" fillId="0" borderId="14" xfId="0" applyFont="1" applyBorder="1" applyAlignment="1">
      <alignment horizontal="left" vertical="center" wrapText="1"/>
    </xf>
    <xf numFmtId="0" fontId="38" fillId="0" borderId="14" xfId="0" applyFont="1" applyBorder="1" applyAlignment="1">
      <alignment horizontal="center" vertical="top" wrapText="1"/>
    </xf>
    <xf numFmtId="0" fontId="38" fillId="0" borderId="15" xfId="0" applyFont="1" applyBorder="1" applyAlignment="1">
      <alignment horizontal="center" vertical="top" wrapText="1"/>
    </xf>
    <xf numFmtId="0" fontId="42" fillId="0" borderId="0" xfId="11" applyFont="1" applyAlignment="1">
      <alignment horizontal="center"/>
    </xf>
    <xf numFmtId="0" fontId="43" fillId="0" borderId="0" xfId="11" applyFont="1" applyAlignment="1">
      <alignment horizontal="center"/>
    </xf>
    <xf numFmtId="0" fontId="44" fillId="0" borderId="12" xfId="0" applyFont="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5" fillId="0" borderId="14" xfId="0" applyFont="1" applyBorder="1"/>
    <xf numFmtId="0" fontId="35" fillId="0" borderId="15" xfId="0" applyFont="1" applyBorder="1"/>
    <xf numFmtId="0" fontId="39" fillId="0" borderId="9" xfId="0" applyFont="1" applyBorder="1" applyAlignment="1">
      <alignment horizontal="center" vertical="center" wrapText="1"/>
    </xf>
    <xf numFmtId="0" fontId="39" fillId="0" borderId="10" xfId="0" applyFont="1" applyBorder="1" applyAlignment="1">
      <alignment horizontal="center" vertical="center" wrapText="1"/>
    </xf>
    <xf numFmtId="0" fontId="39" fillId="0" borderId="11" xfId="0" applyFont="1" applyBorder="1" applyAlignment="1">
      <alignment horizontal="center" vertical="center" wrapText="1"/>
    </xf>
    <xf numFmtId="0" fontId="39" fillId="0" borderId="5"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7" xfId="0" applyFont="1" applyBorder="1" applyAlignment="1">
      <alignment horizontal="center" vertical="center" wrapText="1"/>
    </xf>
    <xf numFmtId="0" fontId="39" fillId="0" borderId="4"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4" xfId="0" applyFont="1" applyBorder="1" applyAlignment="1">
      <alignment horizontal="center" vertical="center" wrapText="1"/>
    </xf>
    <xf numFmtId="0" fontId="39" fillId="0" borderId="8"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15" xfId="0" applyFont="1" applyBorder="1" applyAlignment="1">
      <alignment horizontal="center" vertical="center" wrapText="1"/>
    </xf>
    <xf numFmtId="0" fontId="45" fillId="0" borderId="40" xfId="0" applyFont="1" applyBorder="1" applyAlignment="1">
      <alignment horizontal="center" vertical="center" wrapText="1"/>
    </xf>
    <xf numFmtId="0" fontId="45" fillId="0" borderId="41" xfId="0" applyFont="1" applyBorder="1" applyAlignment="1">
      <alignment horizontal="center" vertical="center" wrapText="1"/>
    </xf>
    <xf numFmtId="0" fontId="45" fillId="0" borderId="42" xfId="0" applyFont="1" applyBorder="1" applyAlignment="1">
      <alignment horizontal="center" vertical="center" wrapText="1"/>
    </xf>
    <xf numFmtId="0" fontId="37" fillId="0" borderId="26"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7" xfId="0" applyFont="1" applyBorder="1" applyAlignment="1">
      <alignment horizontal="center" vertical="center" wrapText="1"/>
    </xf>
    <xf numFmtId="0" fontId="38" fillId="0" borderId="38" xfId="0" applyFont="1" applyBorder="1" applyAlignment="1">
      <alignment horizontal="right" vertical="center" wrapText="1"/>
    </xf>
    <xf numFmtId="0" fontId="38" fillId="0" borderId="22" xfId="0" applyFont="1" applyBorder="1" applyAlignment="1">
      <alignment horizontal="right" vertical="center" wrapText="1"/>
    </xf>
    <xf numFmtId="0" fontId="38" fillId="0" borderId="43" xfId="0" applyFont="1" applyBorder="1" applyAlignment="1">
      <alignment horizontal="right" vertical="center" wrapText="1"/>
    </xf>
    <xf numFmtId="0" fontId="35" fillId="3" borderId="39" xfId="0" applyFont="1" applyFill="1" applyBorder="1" applyAlignment="1">
      <alignment horizontal="center" vertical="center" wrapText="1"/>
    </xf>
    <xf numFmtId="0" fontId="35" fillId="3" borderId="14" xfId="0" applyFont="1" applyFill="1" applyBorder="1" applyAlignment="1">
      <alignment horizontal="center" vertical="center" wrapText="1"/>
    </xf>
    <xf numFmtId="0" fontId="35" fillId="3" borderId="15" xfId="0" applyFont="1" applyFill="1" applyBorder="1" applyAlignment="1">
      <alignment horizontal="center" vertical="center" wrapText="1"/>
    </xf>
    <xf numFmtId="1" fontId="36" fillId="0" borderId="12" xfId="0" applyNumberFormat="1" applyFont="1" applyBorder="1" applyAlignment="1">
      <alignment horizontal="center" vertical="center" wrapText="1"/>
    </xf>
    <xf numFmtId="1" fontId="36" fillId="0" borderId="14" xfId="0" applyNumberFormat="1" applyFont="1" applyBorder="1" applyAlignment="1">
      <alignment horizontal="center" vertical="center" wrapText="1"/>
    </xf>
    <xf numFmtId="1" fontId="36" fillId="0" borderId="15" xfId="0" applyNumberFormat="1" applyFont="1" applyBorder="1" applyAlignment="1">
      <alignment horizontal="center" vertical="center" wrapText="1"/>
    </xf>
    <xf numFmtId="0" fontId="45" fillId="0" borderId="30" xfId="0" applyFont="1" applyBorder="1" applyAlignment="1">
      <alignment horizontal="center" vertical="center" wrapText="1"/>
    </xf>
    <xf numFmtId="0" fontId="45" fillId="0" borderId="17" xfId="0" applyFont="1" applyBorder="1" applyAlignment="1">
      <alignment horizontal="center" vertical="center" wrapText="1"/>
    </xf>
    <xf numFmtId="1" fontId="37" fillId="0" borderId="34" xfId="0" applyNumberFormat="1" applyFont="1" applyBorder="1" applyAlignment="1">
      <alignment horizontal="center" vertical="center" wrapText="1"/>
    </xf>
    <xf numFmtId="1" fontId="37" fillId="0" borderId="35" xfId="0" applyNumberFormat="1" applyFont="1" applyBorder="1" applyAlignment="1">
      <alignment horizontal="center" vertical="center" wrapText="1"/>
    </xf>
    <xf numFmtId="1" fontId="37" fillId="0" borderId="36" xfId="0" applyNumberFormat="1" applyFont="1" applyBorder="1" applyAlignment="1">
      <alignment horizontal="center" vertical="center" wrapText="1"/>
    </xf>
    <xf numFmtId="175" fontId="37" fillId="0" borderId="37" xfId="0" applyNumberFormat="1" applyFont="1" applyBorder="1" applyAlignment="1">
      <alignment horizontal="center" vertical="center" wrapText="1"/>
    </xf>
    <xf numFmtId="175" fontId="37" fillId="0" borderId="22" xfId="0" applyNumberFormat="1" applyFont="1" applyBorder="1" applyAlignment="1">
      <alignment horizontal="center" vertical="center" wrapText="1"/>
    </xf>
    <xf numFmtId="175" fontId="37" fillId="0" borderId="24" xfId="0" applyNumberFormat="1" applyFont="1" applyBorder="1" applyAlignment="1">
      <alignment horizontal="center" vertical="center" wrapText="1"/>
    </xf>
    <xf numFmtId="0" fontId="39" fillId="0" borderId="38" xfId="0" applyFont="1" applyBorder="1" applyAlignment="1">
      <alignment horizontal="center" vertical="center" wrapText="1"/>
    </xf>
    <xf numFmtId="0" fontId="39" fillId="0" borderId="22" xfId="0" applyFont="1" applyBorder="1" applyAlignment="1">
      <alignment horizontal="center" vertical="center" wrapText="1"/>
    </xf>
    <xf numFmtId="0" fontId="39" fillId="0" borderId="24" xfId="0" applyFont="1" applyBorder="1" applyAlignment="1">
      <alignment horizontal="center" vertical="center" wrapText="1"/>
    </xf>
    <xf numFmtId="175" fontId="37" fillId="0" borderId="26" xfId="0" applyNumberFormat="1" applyFont="1" applyBorder="1" applyAlignment="1">
      <alignment horizontal="center" vertical="center" wrapText="1"/>
    </xf>
    <xf numFmtId="175" fontId="37" fillId="0" borderId="13" xfId="0" applyNumberFormat="1" applyFont="1" applyBorder="1" applyAlignment="1">
      <alignment horizontal="center" vertical="center" wrapText="1"/>
    </xf>
    <xf numFmtId="175" fontId="37" fillId="0" borderId="7" xfId="0" applyNumberFormat="1" applyFont="1" applyBorder="1" applyAlignment="1">
      <alignment horizontal="center" vertical="center" wrapText="1"/>
    </xf>
    <xf numFmtId="0" fontId="38" fillId="3" borderId="12" xfId="0" applyFont="1" applyFill="1" applyBorder="1" applyAlignment="1">
      <alignment horizontal="center" vertical="center" wrapText="1"/>
    </xf>
    <xf numFmtId="0" fontId="38" fillId="3" borderId="14" xfId="0" applyFont="1" applyFill="1" applyBorder="1" applyAlignment="1">
      <alignment horizontal="center" vertical="center" wrapText="1"/>
    </xf>
    <xf numFmtId="0" fontId="38" fillId="3" borderId="15" xfId="0" applyFont="1" applyFill="1" applyBorder="1" applyAlignment="1">
      <alignment horizontal="center" vertical="center" wrapText="1"/>
    </xf>
    <xf numFmtId="175" fontId="57" fillId="0" borderId="27" xfId="11" applyNumberFormat="1" applyFont="1" applyBorder="1" applyAlignment="1">
      <alignment horizontal="center" vertical="center" wrapText="1"/>
    </xf>
    <xf numFmtId="175" fontId="57" fillId="0" borderId="8" xfId="11" applyNumberFormat="1" applyFont="1" applyBorder="1" applyAlignment="1">
      <alignment horizontal="center" vertical="center" wrapText="1"/>
    </xf>
    <xf numFmtId="0" fontId="51" fillId="0" borderId="34" xfId="11" applyFont="1" applyBorder="1" applyAlignment="1">
      <alignment horizontal="center" vertical="top" wrapText="1"/>
    </xf>
    <xf numFmtId="0" fontId="51" fillId="0" borderId="35" xfId="11" applyFont="1" applyBorder="1" applyAlignment="1">
      <alignment horizontal="center" vertical="top" wrapText="1"/>
    </xf>
    <xf numFmtId="0" fontId="51" fillId="0" borderId="36" xfId="11" applyFont="1" applyBorder="1" applyAlignment="1">
      <alignment horizontal="center" vertical="top" wrapText="1"/>
    </xf>
    <xf numFmtId="0" fontId="57" fillId="0" borderId="49" xfId="11" applyFont="1" applyBorder="1" applyAlignment="1">
      <alignment horizontal="center" vertical="center" wrapText="1"/>
    </xf>
    <xf numFmtId="0" fontId="57" fillId="0" borderId="35" xfId="11" applyFont="1" applyBorder="1" applyAlignment="1">
      <alignment horizontal="center" vertical="center" wrapText="1"/>
    </xf>
    <xf numFmtId="0" fontId="57" fillId="0" borderId="36" xfId="11" applyFont="1" applyBorder="1" applyAlignment="1">
      <alignment horizontal="center" vertical="center" wrapText="1"/>
    </xf>
    <xf numFmtId="0" fontId="57" fillId="0" borderId="34" xfId="11" applyFont="1" applyBorder="1" applyAlignment="1">
      <alignment horizontal="center" vertical="center" wrapText="1"/>
    </xf>
    <xf numFmtId="2" fontId="53" fillId="3" borderId="4" xfId="11" applyNumberFormat="1" applyFont="1" applyFill="1" applyBorder="1" applyAlignment="1">
      <alignment horizontal="center" vertical="center" wrapText="1"/>
    </xf>
    <xf numFmtId="2" fontId="53" fillId="3" borderId="1" xfId="11" applyNumberFormat="1" applyFont="1" applyFill="1" applyBorder="1" applyAlignment="1">
      <alignment horizontal="center" vertical="center" wrapText="1"/>
    </xf>
    <xf numFmtId="174" fontId="53" fillId="3" borderId="4" xfId="2" applyNumberFormat="1" applyFont="1" applyFill="1" applyBorder="1" applyAlignment="1">
      <alignment horizontal="center" vertical="center" wrapText="1"/>
    </xf>
    <xf numFmtId="174" fontId="53" fillId="3" borderId="1" xfId="2" applyNumberFormat="1" applyFont="1" applyFill="1" applyBorder="1" applyAlignment="1">
      <alignment horizontal="center" vertical="center" wrapText="1"/>
    </xf>
    <xf numFmtId="0" fontId="53" fillId="0" borderId="12" xfId="11" applyFont="1" applyBorder="1" applyAlignment="1">
      <alignment horizontal="center" vertical="center" wrapText="1"/>
    </xf>
    <xf numFmtId="0" fontId="53" fillId="0" borderId="14" xfId="11" applyFont="1" applyBorder="1" applyAlignment="1">
      <alignment horizontal="center" vertical="center" wrapText="1"/>
    </xf>
    <xf numFmtId="0" fontId="53" fillId="0" borderId="15" xfId="11" applyFont="1" applyBorder="1" applyAlignment="1">
      <alignment horizontal="center" vertical="center" wrapText="1"/>
    </xf>
    <xf numFmtId="0" fontId="56" fillId="0" borderId="47" xfId="11" applyFont="1" applyBorder="1" applyAlignment="1">
      <alignment horizontal="center" vertical="center" wrapText="1"/>
    </xf>
    <xf numFmtId="0" fontId="56" fillId="0" borderId="23" xfId="11" applyFont="1" applyBorder="1" applyAlignment="1">
      <alignment horizontal="center" vertical="center" wrapText="1"/>
    </xf>
    <xf numFmtId="0" fontId="56" fillId="0" borderId="48" xfId="11" applyFont="1" applyBorder="1" applyAlignment="1">
      <alignment horizontal="center" vertical="center" wrapText="1"/>
    </xf>
    <xf numFmtId="0" fontId="54" fillId="0" borderId="8" xfId="11" applyFont="1" applyBorder="1" applyAlignment="1">
      <alignment horizontal="center" vertical="center" wrapText="1"/>
    </xf>
    <xf numFmtId="1" fontId="55" fillId="0" borderId="8" xfId="11" applyNumberFormat="1" applyFont="1" applyBorder="1" applyAlignment="1">
      <alignment horizontal="center" vertical="center"/>
    </xf>
    <xf numFmtId="0" fontId="69" fillId="0" borderId="8" xfId="11" applyFont="1" applyBorder="1" applyAlignment="1">
      <alignment horizontal="center" vertical="center" wrapText="1"/>
    </xf>
    <xf numFmtId="172" fontId="55" fillId="0" borderId="8" xfId="11" applyNumberFormat="1" applyFont="1" applyBorder="1" applyAlignment="1">
      <alignment horizontal="center" vertical="center"/>
    </xf>
    <xf numFmtId="0" fontId="55" fillId="3" borderId="4" xfId="11" applyFont="1" applyFill="1" applyBorder="1" applyAlignment="1">
      <alignment horizontal="center" vertical="center"/>
    </xf>
    <xf numFmtId="0" fontId="55" fillId="3" borderId="1" xfId="11" applyFont="1" applyFill="1" applyBorder="1" applyAlignment="1">
      <alignment horizontal="center" vertical="center"/>
    </xf>
    <xf numFmtId="0" fontId="55" fillId="0" borderId="4" xfId="11" applyFont="1" applyBorder="1" applyAlignment="1">
      <alignment horizontal="center" vertical="center"/>
    </xf>
    <xf numFmtId="0" fontId="55" fillId="0" borderId="1" xfId="11" applyFont="1" applyBorder="1" applyAlignment="1">
      <alignment horizontal="center" vertical="center"/>
    </xf>
    <xf numFmtId="0" fontId="53" fillId="3" borderId="4" xfId="11" applyFont="1" applyFill="1" applyBorder="1" applyAlignment="1">
      <alignment horizontal="center" vertical="center" wrapText="1"/>
    </xf>
    <xf numFmtId="0" fontId="53" fillId="3" borderId="1" xfId="11" applyFont="1" applyFill="1" applyBorder="1" applyAlignment="1">
      <alignment horizontal="center" vertical="center" wrapText="1"/>
    </xf>
    <xf numFmtId="173" fontId="53" fillId="3" borderId="4" xfId="11" applyNumberFormat="1" applyFont="1" applyFill="1" applyBorder="1" applyAlignment="1">
      <alignment horizontal="center" vertical="center" wrapText="1"/>
    </xf>
    <xf numFmtId="173" fontId="53" fillId="3" borderId="1" xfId="11" applyNumberFormat="1" applyFont="1" applyFill="1" applyBorder="1" applyAlignment="1">
      <alignment horizontal="center" vertical="center" wrapText="1"/>
    </xf>
    <xf numFmtId="2" fontId="53" fillId="3" borderId="6" xfId="11" applyNumberFormat="1" applyFont="1" applyFill="1" applyBorder="1" applyAlignment="1">
      <alignment horizontal="center" vertical="center" wrapText="1"/>
    </xf>
    <xf numFmtId="0" fontId="55" fillId="3" borderId="6" xfId="11" applyFont="1" applyFill="1" applyBorder="1" applyAlignment="1">
      <alignment horizontal="center" vertical="center"/>
    </xf>
    <xf numFmtId="0" fontId="55" fillId="0" borderId="6" xfId="11" applyFont="1" applyBorder="1" applyAlignment="1">
      <alignment horizontal="center" vertical="center"/>
    </xf>
    <xf numFmtId="0" fontId="53" fillId="3" borderId="6" xfId="11" applyFont="1" applyFill="1" applyBorder="1" applyAlignment="1">
      <alignment horizontal="center" vertical="center" wrapText="1"/>
    </xf>
    <xf numFmtId="174" fontId="53" fillId="3" borderId="6" xfId="2" applyNumberFormat="1" applyFont="1" applyFill="1" applyBorder="1" applyAlignment="1">
      <alignment horizontal="center" vertical="center" wrapText="1"/>
    </xf>
    <xf numFmtId="1" fontId="55" fillId="0" borderId="4" xfId="11" applyNumberFormat="1" applyFont="1" applyBorder="1" applyAlignment="1">
      <alignment horizontal="center" vertical="center"/>
    </xf>
    <xf numFmtId="1" fontId="55" fillId="0" borderId="1" xfId="11" applyNumberFormat="1" applyFont="1" applyBorder="1" applyAlignment="1">
      <alignment horizontal="center" vertical="center"/>
    </xf>
    <xf numFmtId="1" fontId="55" fillId="0" borderId="6" xfId="11" applyNumberFormat="1" applyFont="1" applyBorder="1" applyAlignment="1">
      <alignment horizontal="center" vertical="center"/>
    </xf>
    <xf numFmtId="0" fontId="69" fillId="0" borderId="4" xfId="11" applyFont="1" applyBorder="1" applyAlignment="1">
      <alignment horizontal="center" vertical="center" wrapText="1"/>
    </xf>
    <xf numFmtId="0" fontId="69" fillId="0" borderId="1" xfId="11" applyFont="1" applyBorder="1" applyAlignment="1">
      <alignment horizontal="center" vertical="center" wrapText="1"/>
    </xf>
    <xf numFmtId="0" fontId="69" fillId="0" borderId="6" xfId="11" applyFont="1" applyBorder="1" applyAlignment="1">
      <alignment horizontal="center" vertical="center" wrapText="1"/>
    </xf>
    <xf numFmtId="172" fontId="55" fillId="0" borderId="4" xfId="11" applyNumberFormat="1" applyFont="1" applyBorder="1" applyAlignment="1">
      <alignment horizontal="center" vertical="center"/>
    </xf>
    <xf numFmtId="172" fontId="55" fillId="0" borderId="1" xfId="11" applyNumberFormat="1" applyFont="1" applyBorder="1" applyAlignment="1">
      <alignment horizontal="center" vertical="center"/>
    </xf>
    <xf numFmtId="172" fontId="55" fillId="0" borderId="6" xfId="11" applyNumberFormat="1" applyFont="1" applyBorder="1" applyAlignment="1">
      <alignment horizontal="center" vertical="center"/>
    </xf>
    <xf numFmtId="173" fontId="53" fillId="3" borderId="6" xfId="11" applyNumberFormat="1" applyFont="1" applyFill="1" applyBorder="1" applyAlignment="1">
      <alignment horizontal="center" vertical="center" wrapText="1"/>
    </xf>
    <xf numFmtId="172" fontId="69" fillId="0" borderId="4" xfId="11" applyNumberFormat="1" applyFont="1" applyBorder="1" applyAlignment="1">
      <alignment horizontal="center" vertical="center" wrapText="1"/>
    </xf>
    <xf numFmtId="0" fontId="49" fillId="0" borderId="0" xfId="11" applyFont="1" applyAlignment="1">
      <alignment horizontal="center"/>
    </xf>
    <xf numFmtId="0" fontId="50" fillId="0" borderId="0" xfId="11" applyFont="1" applyAlignment="1">
      <alignment horizontal="center"/>
    </xf>
    <xf numFmtId="0" fontId="52" fillId="0" borderId="12" xfId="11" applyFont="1" applyBorder="1" applyAlignment="1">
      <alignment horizontal="center" vertical="center" wrapText="1"/>
    </xf>
    <xf numFmtId="0" fontId="52" fillId="0" borderId="14" xfId="11" applyFont="1" applyBorder="1" applyAlignment="1">
      <alignment horizontal="center" vertical="center" wrapText="1"/>
    </xf>
    <xf numFmtId="0" fontId="52" fillId="0" borderId="15" xfId="11" applyFont="1" applyBorder="1" applyAlignment="1">
      <alignment horizontal="center" vertical="center" wrapText="1"/>
    </xf>
    <xf numFmtId="0" fontId="53" fillId="0" borderId="12" xfId="11" applyFont="1" applyBorder="1" applyAlignment="1">
      <alignment horizontal="left" vertical="center" wrapText="1"/>
    </xf>
    <xf numFmtId="0" fontId="20" fillId="0" borderId="14" xfId="11" applyBorder="1"/>
    <xf numFmtId="0" fontId="20" fillId="0" borderId="15" xfId="11" applyBorder="1"/>
    <xf numFmtId="0" fontId="54" fillId="0" borderId="9" xfId="11" applyFont="1" applyBorder="1" applyAlignment="1">
      <alignment horizontal="center" vertical="center" wrapText="1"/>
    </xf>
    <xf numFmtId="0" fontId="54" fillId="0" borderId="10" xfId="11" applyFont="1" applyBorder="1" applyAlignment="1">
      <alignment horizontal="center" vertical="center" wrapText="1"/>
    </xf>
    <xf numFmtId="0" fontId="54" fillId="0" borderId="11" xfId="11" applyFont="1" applyBorder="1" applyAlignment="1">
      <alignment horizontal="center" vertical="center" wrapText="1"/>
    </xf>
    <xf numFmtId="0" fontId="54" fillId="0" borderId="5" xfId="11" applyFont="1" applyBorder="1" applyAlignment="1">
      <alignment horizontal="center" vertical="center" wrapText="1"/>
    </xf>
    <xf numFmtId="0" fontId="54" fillId="0" borderId="13" xfId="11" applyFont="1" applyBorder="1" applyAlignment="1">
      <alignment horizontal="center" vertical="center" wrapText="1"/>
    </xf>
    <xf numFmtId="0" fontId="54" fillId="0" borderId="7" xfId="11" applyFont="1" applyBorder="1" applyAlignment="1">
      <alignment horizontal="center" vertical="center" wrapText="1"/>
    </xf>
    <xf numFmtId="0" fontId="54" fillId="0" borderId="4" xfId="11" applyFont="1" applyBorder="1" applyAlignment="1">
      <alignment horizontal="center" vertical="center" wrapText="1"/>
    </xf>
    <xf numFmtId="0" fontId="54" fillId="0" borderId="6" xfId="11" applyFont="1" applyBorder="1" applyAlignment="1">
      <alignment horizontal="center" vertical="center" wrapText="1"/>
    </xf>
    <xf numFmtId="0" fontId="54" fillId="0" borderId="12" xfId="11" applyFont="1" applyBorder="1" applyAlignment="1">
      <alignment horizontal="center" vertical="center" wrapText="1"/>
    </xf>
    <xf numFmtId="0" fontId="54" fillId="0" borderId="14" xfId="11" applyFont="1" applyBorder="1" applyAlignment="1">
      <alignment horizontal="center" vertical="center" wrapText="1"/>
    </xf>
    <xf numFmtId="0" fontId="54" fillId="0" borderId="15" xfId="11" applyFont="1" applyBorder="1" applyAlignment="1">
      <alignment horizontal="center" vertical="center" wrapText="1"/>
    </xf>
    <xf numFmtId="0" fontId="26" fillId="2" borderId="0" xfId="0" applyFont="1" applyFill="1" applyAlignment="1">
      <alignment horizontal="center"/>
    </xf>
    <xf numFmtId="0" fontId="27" fillId="2" borderId="50" xfId="0" applyFont="1" applyFill="1" applyBorder="1" applyAlignment="1">
      <alignment horizontal="center" vertical="center" textRotation="180"/>
    </xf>
    <xf numFmtId="0" fontId="27" fillId="2" borderId="51" xfId="0" applyFont="1" applyFill="1" applyBorder="1" applyAlignment="1">
      <alignment horizontal="center" vertical="center" textRotation="180"/>
    </xf>
    <xf numFmtId="0" fontId="27" fillId="2" borderId="52" xfId="0" applyFont="1" applyFill="1" applyBorder="1" applyAlignment="1">
      <alignment horizontal="center" vertical="center" textRotation="180"/>
    </xf>
  </cellXfs>
  <cellStyles count="46">
    <cellStyle name="Comma" xfId="1" builtinId="3"/>
    <cellStyle name="Comma 2" xfId="2"/>
    <cellStyle name="Comma 2 2" xfId="20"/>
    <cellStyle name="Comma 2 3" xfId="24"/>
    <cellStyle name="Comma 3" xfId="3"/>
    <cellStyle name="Comma 4" xfId="4"/>
    <cellStyle name="Comma 5" xfId="5"/>
    <cellStyle name="Comma 6" xfId="6"/>
    <cellStyle name="Comma 7" xfId="7"/>
    <cellStyle name="Comma 8" xfId="8"/>
    <cellStyle name="Comma 8 2" xfId="9"/>
    <cellStyle name="Comma 8 3" xfId="19"/>
    <cellStyle name="Currency 2" xfId="10"/>
    <cellStyle name="Currency 3" xfId="26"/>
    <cellStyle name="Currency 3 2" xfId="41"/>
    <cellStyle name="Hyperlink 2" xfId="13"/>
    <cellStyle name="Normal" xfId="0" builtinId="0"/>
    <cellStyle name="Normal 10" xfId="35"/>
    <cellStyle name="Normal 10 3" xfId="15"/>
    <cellStyle name="Normal 10 3 2" xfId="34"/>
    <cellStyle name="Normal 11" xfId="36"/>
    <cellStyle name="Normal 11 2" xfId="37"/>
    <cellStyle name="Normal 11 3" xfId="38"/>
    <cellStyle name="Normal 12" xfId="39"/>
    <cellStyle name="Normal 13" xfId="42"/>
    <cellStyle name="Normal 14" xfId="43"/>
    <cellStyle name="Normal 14 2" xfId="14"/>
    <cellStyle name="Normal 14 2 2" xfId="33"/>
    <cellStyle name="Normal 15" xfId="44"/>
    <cellStyle name="Normal 16" xfId="45"/>
    <cellStyle name="Normal 2" xfId="11"/>
    <cellStyle name="Normal 2 2" xfId="18"/>
    <cellStyle name="Normal 3" xfId="16"/>
    <cellStyle name="Normal 3 2" xfId="12"/>
    <cellStyle name="Normal 3 2 2" xfId="23"/>
    <cellStyle name="Normal 4" xfId="21"/>
    <cellStyle name="Normal 5" xfId="22"/>
    <cellStyle name="Normal 51 2" xfId="17"/>
    <cellStyle name="Normal 51 2 2" xfId="32"/>
    <cellStyle name="Normal 6" xfId="25"/>
    <cellStyle name="Normal 6 2" xfId="40"/>
    <cellStyle name="Normal 7" xfId="27"/>
    <cellStyle name="Normal 7 2" xfId="28"/>
    <cellStyle name="Normal 8" xfId="29"/>
    <cellStyle name="Normal 8 2" xfId="30"/>
    <cellStyle name="Normal 9" xfId="3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jpeg"/><Relationship Id="rId2" Type="http://schemas.openxmlformats.org/officeDocument/2006/relationships/image" Target="../media/image1.jpeg"/><Relationship Id="rId1" Type="http://schemas.openxmlformats.org/officeDocument/2006/relationships/image" Target="../media/image7.jpg"/><Relationship Id="rId6" Type="http://schemas.openxmlformats.org/officeDocument/2006/relationships/image" Target="../media/image5.jpeg"/><Relationship Id="rId5" Type="http://schemas.openxmlformats.org/officeDocument/2006/relationships/image" Target="../media/image4.png"/><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133952</xdr:colOff>
      <xdr:row>74</xdr:row>
      <xdr:rowOff>190496</xdr:rowOff>
    </xdr:from>
    <xdr:to>
      <xdr:col>4</xdr:col>
      <xdr:colOff>690566</xdr:colOff>
      <xdr:row>91</xdr:row>
      <xdr:rowOff>115086</xdr:rowOff>
    </xdr:to>
    <xdr:pic>
      <xdr:nvPicPr>
        <xdr:cNvPr id="2" name="Picture 1" descr="IMG-20230906-WA0013.jpg">
          <a:extLst>
            <a:ext uri="{FF2B5EF4-FFF2-40B4-BE49-F238E27FC236}">
              <a16:creationId xmlns:a16="http://schemas.microsoft.com/office/drawing/2014/main" xmlns="" id="{ED06BDE1-F9BA-4E3F-BD7D-6ADC8B7A711A}"/>
            </a:ext>
          </a:extLst>
        </xdr:cNvPr>
        <xdr:cNvPicPr>
          <a:picLocks noChangeAspect="1"/>
        </xdr:cNvPicPr>
      </xdr:nvPicPr>
      <xdr:blipFill>
        <a:blip xmlns:r="http://schemas.openxmlformats.org/officeDocument/2006/relationships" r:embed="rId1" cstate="print"/>
        <a:stretch>
          <a:fillRect/>
        </a:stretch>
      </xdr:blipFill>
      <xdr:spPr>
        <a:xfrm>
          <a:off x="133952" y="14382746"/>
          <a:ext cx="2385414" cy="3182140"/>
        </a:xfrm>
        <a:prstGeom prst="rect">
          <a:avLst/>
        </a:prstGeom>
      </xdr:spPr>
    </xdr:pic>
    <xdr:clientData/>
  </xdr:twoCellAnchor>
  <xdr:twoCellAnchor editAs="oneCell">
    <xdr:from>
      <xdr:col>4</xdr:col>
      <xdr:colOff>714386</xdr:colOff>
      <xdr:row>74</xdr:row>
      <xdr:rowOff>190498</xdr:rowOff>
    </xdr:from>
    <xdr:to>
      <xdr:col>6</xdr:col>
      <xdr:colOff>654850</xdr:colOff>
      <xdr:row>91</xdr:row>
      <xdr:rowOff>123039</xdr:rowOff>
    </xdr:to>
    <xdr:pic>
      <xdr:nvPicPr>
        <xdr:cNvPr id="3" name="Picture 2" descr="IMG-20230906-WA0004.jpg">
          <a:extLst>
            <a:ext uri="{FF2B5EF4-FFF2-40B4-BE49-F238E27FC236}">
              <a16:creationId xmlns:a16="http://schemas.microsoft.com/office/drawing/2014/main" xmlns="" id="{1010DB2F-3E4F-4E02-BEA6-C39AF13151E2}"/>
            </a:ext>
          </a:extLst>
        </xdr:cNvPr>
        <xdr:cNvPicPr>
          <a:picLocks noChangeAspect="1"/>
        </xdr:cNvPicPr>
      </xdr:nvPicPr>
      <xdr:blipFill>
        <a:blip xmlns:r="http://schemas.openxmlformats.org/officeDocument/2006/relationships" r:embed="rId2" cstate="print"/>
        <a:stretch>
          <a:fillRect/>
        </a:stretch>
      </xdr:blipFill>
      <xdr:spPr>
        <a:xfrm>
          <a:off x="2543186" y="14382748"/>
          <a:ext cx="2293139" cy="3190091"/>
        </a:xfrm>
        <a:prstGeom prst="rect">
          <a:avLst/>
        </a:prstGeom>
      </xdr:spPr>
    </xdr:pic>
    <xdr:clientData/>
  </xdr:twoCellAnchor>
  <xdr:twoCellAnchor editAs="oneCell">
    <xdr:from>
      <xdr:col>15</xdr:col>
      <xdr:colOff>384184</xdr:colOff>
      <xdr:row>75</xdr:row>
      <xdr:rowOff>83342</xdr:rowOff>
    </xdr:from>
    <xdr:to>
      <xdr:col>18</xdr:col>
      <xdr:colOff>649098</xdr:colOff>
      <xdr:row>91</xdr:row>
      <xdr:rowOff>107153</xdr:rowOff>
    </xdr:to>
    <xdr:pic>
      <xdr:nvPicPr>
        <xdr:cNvPr id="4" name="Picture 3" descr="IMG-20230906-WA0007.jpg">
          <a:extLst>
            <a:ext uri="{FF2B5EF4-FFF2-40B4-BE49-F238E27FC236}">
              <a16:creationId xmlns:a16="http://schemas.microsoft.com/office/drawing/2014/main" xmlns="" id="{2D71F073-65DC-4BA9-A7B4-D52F0238112D}"/>
            </a:ext>
          </a:extLst>
        </xdr:cNvPr>
        <xdr:cNvPicPr>
          <a:picLocks noChangeAspect="1"/>
        </xdr:cNvPicPr>
      </xdr:nvPicPr>
      <xdr:blipFill>
        <a:blip xmlns:r="http://schemas.openxmlformats.org/officeDocument/2006/relationships" r:embed="rId3" cstate="print"/>
        <a:stretch>
          <a:fillRect/>
        </a:stretch>
      </xdr:blipFill>
      <xdr:spPr>
        <a:xfrm rot="16200000">
          <a:off x="9609515" y="14894628"/>
          <a:ext cx="3083017" cy="2326797"/>
        </a:xfrm>
        <a:prstGeom prst="rect">
          <a:avLst/>
        </a:prstGeom>
      </xdr:spPr>
    </xdr:pic>
    <xdr:clientData/>
  </xdr:twoCellAnchor>
  <xdr:twoCellAnchor editAs="oneCell">
    <xdr:from>
      <xdr:col>10</xdr:col>
      <xdr:colOff>238121</xdr:colOff>
      <xdr:row>75</xdr:row>
      <xdr:rowOff>35720</xdr:rowOff>
    </xdr:from>
    <xdr:to>
      <xdr:col>15</xdr:col>
      <xdr:colOff>248896</xdr:colOff>
      <xdr:row>91</xdr:row>
      <xdr:rowOff>128678</xdr:rowOff>
    </xdr:to>
    <xdr:pic>
      <xdr:nvPicPr>
        <xdr:cNvPr id="5" name="Picture 4">
          <a:extLst>
            <a:ext uri="{FF2B5EF4-FFF2-40B4-BE49-F238E27FC236}">
              <a16:creationId xmlns:a16="http://schemas.microsoft.com/office/drawing/2014/main" xmlns="" id="{8E00881A-73BA-4FCA-99E5-9CF6E254B119}"/>
            </a:ext>
          </a:extLst>
        </xdr:cNvPr>
        <xdr:cNvPicPr>
          <a:picLocks noChangeAspect="1"/>
        </xdr:cNvPicPr>
      </xdr:nvPicPr>
      <xdr:blipFill>
        <a:blip xmlns:r="http://schemas.openxmlformats.org/officeDocument/2006/relationships" r:embed="rId4" cstate="print"/>
        <a:stretch>
          <a:fillRect/>
        </a:stretch>
      </xdr:blipFill>
      <xdr:spPr>
        <a:xfrm>
          <a:off x="6724646" y="14427995"/>
          <a:ext cx="3163550" cy="3150483"/>
        </a:xfrm>
        <a:prstGeom prst="rect">
          <a:avLst/>
        </a:prstGeom>
      </xdr:spPr>
    </xdr:pic>
    <xdr:clientData/>
  </xdr:twoCellAnchor>
  <xdr:twoCellAnchor editAs="oneCell">
    <xdr:from>
      <xdr:col>4</xdr:col>
      <xdr:colOff>89648</xdr:colOff>
      <xdr:row>93</xdr:row>
      <xdr:rowOff>114860</xdr:rowOff>
    </xdr:from>
    <xdr:to>
      <xdr:col>5</xdr:col>
      <xdr:colOff>717176</xdr:colOff>
      <xdr:row>105</xdr:row>
      <xdr:rowOff>167666</xdr:rowOff>
    </xdr:to>
    <xdr:pic>
      <xdr:nvPicPr>
        <xdr:cNvPr id="6" name="Picture 5" descr="IMG_20231017_B.jpg">
          <a:extLst>
            <a:ext uri="{FF2B5EF4-FFF2-40B4-BE49-F238E27FC236}">
              <a16:creationId xmlns:a16="http://schemas.microsoft.com/office/drawing/2014/main" xmlns="" id="{1C6949B5-429E-4EFF-9CB6-CEA51EC2F101}"/>
            </a:ext>
          </a:extLst>
        </xdr:cNvPr>
        <xdr:cNvPicPr>
          <a:picLocks noChangeAspect="1"/>
        </xdr:cNvPicPr>
      </xdr:nvPicPr>
      <xdr:blipFill>
        <a:blip xmlns:r="http://schemas.openxmlformats.org/officeDocument/2006/relationships" r:embed="rId5" cstate="print"/>
        <a:stretch>
          <a:fillRect/>
        </a:stretch>
      </xdr:blipFill>
      <xdr:spPr>
        <a:xfrm>
          <a:off x="1918448" y="18040910"/>
          <a:ext cx="1589553" cy="2338806"/>
        </a:xfrm>
        <a:prstGeom prst="rect">
          <a:avLst/>
        </a:prstGeom>
      </xdr:spPr>
    </xdr:pic>
    <xdr:clientData/>
  </xdr:twoCellAnchor>
  <xdr:twoCellAnchor editAs="oneCell">
    <xdr:from>
      <xdr:col>0</xdr:col>
      <xdr:colOff>208590</xdr:colOff>
      <xdr:row>93</xdr:row>
      <xdr:rowOff>111677</xdr:rowOff>
    </xdr:from>
    <xdr:to>
      <xdr:col>3</xdr:col>
      <xdr:colOff>705971</xdr:colOff>
      <xdr:row>105</xdr:row>
      <xdr:rowOff>178372</xdr:rowOff>
    </xdr:to>
    <xdr:pic>
      <xdr:nvPicPr>
        <xdr:cNvPr id="7" name="Picture 6" descr="IMG_20231017_F.jpg">
          <a:extLst>
            <a:ext uri="{FF2B5EF4-FFF2-40B4-BE49-F238E27FC236}">
              <a16:creationId xmlns:a16="http://schemas.microsoft.com/office/drawing/2014/main" xmlns="" id="{C64088C9-94B8-4EA1-AF08-EFE8A436B3C2}"/>
            </a:ext>
          </a:extLst>
        </xdr:cNvPr>
        <xdr:cNvPicPr>
          <a:picLocks noChangeAspect="1"/>
        </xdr:cNvPicPr>
      </xdr:nvPicPr>
      <xdr:blipFill>
        <a:blip xmlns:r="http://schemas.openxmlformats.org/officeDocument/2006/relationships" r:embed="rId6" cstate="print"/>
        <a:stretch>
          <a:fillRect/>
        </a:stretch>
      </xdr:blipFill>
      <xdr:spPr>
        <a:xfrm>
          <a:off x="208590" y="18037727"/>
          <a:ext cx="1507031" cy="2352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219075</xdr:colOff>
      <xdr:row>0</xdr:row>
      <xdr:rowOff>200025</xdr:rowOff>
    </xdr:from>
    <xdr:to>
      <xdr:col>23</xdr:col>
      <xdr:colOff>388145</xdr:colOff>
      <xdr:row>7</xdr:row>
      <xdr:rowOff>85312</xdr:rowOff>
    </xdr:to>
    <xdr:pic>
      <xdr:nvPicPr>
        <xdr:cNvPr id="2" name="Picture 1">
          <a:extLst>
            <a:ext uri="{FF2B5EF4-FFF2-40B4-BE49-F238E27FC236}">
              <a16:creationId xmlns:a16="http://schemas.microsoft.com/office/drawing/2014/main" xmlns="" id="{3D00C7D9-4DB2-4544-92E3-539B175BD401}"/>
            </a:ext>
          </a:extLst>
        </xdr:cNvPr>
        <xdr:cNvPicPr>
          <a:picLocks noChangeAspect="1"/>
        </xdr:cNvPicPr>
      </xdr:nvPicPr>
      <xdr:blipFill>
        <a:blip xmlns:r="http://schemas.openxmlformats.org/officeDocument/2006/relationships" r:embed="rId1"/>
        <a:stretch>
          <a:fillRect/>
        </a:stretch>
      </xdr:blipFill>
      <xdr:spPr>
        <a:xfrm>
          <a:off x="13020675" y="200025"/>
          <a:ext cx="1464470" cy="1380712"/>
        </a:xfrm>
        <a:prstGeom prst="rect">
          <a:avLst/>
        </a:prstGeom>
      </xdr:spPr>
    </xdr:pic>
    <xdr:clientData/>
  </xdr:twoCellAnchor>
  <xdr:twoCellAnchor editAs="oneCell">
    <xdr:from>
      <xdr:col>0</xdr:col>
      <xdr:colOff>133952</xdr:colOff>
      <xdr:row>56</xdr:row>
      <xdr:rowOff>190496</xdr:rowOff>
    </xdr:from>
    <xdr:to>
      <xdr:col>4</xdr:col>
      <xdr:colOff>814391</xdr:colOff>
      <xdr:row>73</xdr:row>
      <xdr:rowOff>115086</xdr:rowOff>
    </xdr:to>
    <xdr:pic>
      <xdr:nvPicPr>
        <xdr:cNvPr id="5" name="Picture 4" descr="IMG-20230906-WA0013.jpg">
          <a:extLst>
            <a:ext uri="{FF2B5EF4-FFF2-40B4-BE49-F238E27FC236}">
              <a16:creationId xmlns:a16="http://schemas.microsoft.com/office/drawing/2014/main" xmlns="" id="{734310EF-EEFF-41E2-8B62-BFD2566F7F7C}"/>
            </a:ext>
          </a:extLst>
        </xdr:cNvPr>
        <xdr:cNvPicPr>
          <a:picLocks noChangeAspect="1"/>
        </xdr:cNvPicPr>
      </xdr:nvPicPr>
      <xdr:blipFill>
        <a:blip xmlns:r="http://schemas.openxmlformats.org/officeDocument/2006/relationships" r:embed="rId2" cstate="print"/>
        <a:stretch>
          <a:fillRect/>
        </a:stretch>
      </xdr:blipFill>
      <xdr:spPr>
        <a:xfrm>
          <a:off x="133952" y="14382746"/>
          <a:ext cx="2385414" cy="3182140"/>
        </a:xfrm>
        <a:prstGeom prst="rect">
          <a:avLst/>
        </a:prstGeom>
      </xdr:spPr>
    </xdr:pic>
    <xdr:clientData/>
  </xdr:twoCellAnchor>
  <xdr:twoCellAnchor editAs="oneCell">
    <xdr:from>
      <xdr:col>4</xdr:col>
      <xdr:colOff>714386</xdr:colOff>
      <xdr:row>56</xdr:row>
      <xdr:rowOff>190498</xdr:rowOff>
    </xdr:from>
    <xdr:to>
      <xdr:col>6</xdr:col>
      <xdr:colOff>654850</xdr:colOff>
      <xdr:row>73</xdr:row>
      <xdr:rowOff>123039</xdr:rowOff>
    </xdr:to>
    <xdr:pic>
      <xdr:nvPicPr>
        <xdr:cNvPr id="6" name="Picture 5" descr="IMG-20230906-WA0004.jpg">
          <a:extLst>
            <a:ext uri="{FF2B5EF4-FFF2-40B4-BE49-F238E27FC236}">
              <a16:creationId xmlns:a16="http://schemas.microsoft.com/office/drawing/2014/main" xmlns="" id="{34DA25B2-2B10-40BE-9C01-2F2CF084239B}"/>
            </a:ext>
          </a:extLst>
        </xdr:cNvPr>
        <xdr:cNvPicPr>
          <a:picLocks noChangeAspect="1"/>
        </xdr:cNvPicPr>
      </xdr:nvPicPr>
      <xdr:blipFill>
        <a:blip xmlns:r="http://schemas.openxmlformats.org/officeDocument/2006/relationships" r:embed="rId3" cstate="print"/>
        <a:stretch>
          <a:fillRect/>
        </a:stretch>
      </xdr:blipFill>
      <xdr:spPr>
        <a:xfrm>
          <a:off x="2543186" y="14382748"/>
          <a:ext cx="2293139" cy="3190091"/>
        </a:xfrm>
        <a:prstGeom prst="rect">
          <a:avLst/>
        </a:prstGeom>
      </xdr:spPr>
    </xdr:pic>
    <xdr:clientData/>
  </xdr:twoCellAnchor>
  <xdr:twoCellAnchor editAs="oneCell">
    <xdr:from>
      <xdr:col>15</xdr:col>
      <xdr:colOff>339361</xdr:colOff>
      <xdr:row>57</xdr:row>
      <xdr:rowOff>83342</xdr:rowOff>
    </xdr:from>
    <xdr:to>
      <xdr:col>19</xdr:col>
      <xdr:colOff>70875</xdr:colOff>
      <xdr:row>73</xdr:row>
      <xdr:rowOff>97628</xdr:rowOff>
    </xdr:to>
    <xdr:pic>
      <xdr:nvPicPr>
        <xdr:cNvPr id="7" name="Picture 6" descr="IMG-20230906-WA0007.jpg">
          <a:extLst>
            <a:ext uri="{FF2B5EF4-FFF2-40B4-BE49-F238E27FC236}">
              <a16:creationId xmlns:a16="http://schemas.microsoft.com/office/drawing/2014/main" xmlns="" id="{A60DF54E-C1F1-412F-992E-E611B6E8C6AC}"/>
            </a:ext>
          </a:extLst>
        </xdr:cNvPr>
        <xdr:cNvPicPr>
          <a:picLocks noChangeAspect="1"/>
        </xdr:cNvPicPr>
      </xdr:nvPicPr>
      <xdr:blipFill>
        <a:blip xmlns:r="http://schemas.openxmlformats.org/officeDocument/2006/relationships" r:embed="rId4" cstate="print"/>
        <a:stretch>
          <a:fillRect/>
        </a:stretch>
      </xdr:blipFill>
      <xdr:spPr>
        <a:xfrm rot="16200000">
          <a:off x="9594388" y="14859890"/>
          <a:ext cx="3081336" cy="2312789"/>
        </a:xfrm>
        <a:prstGeom prst="rect">
          <a:avLst/>
        </a:prstGeom>
      </xdr:spPr>
    </xdr:pic>
    <xdr:clientData/>
  </xdr:twoCellAnchor>
  <xdr:twoCellAnchor editAs="oneCell">
    <xdr:from>
      <xdr:col>10</xdr:col>
      <xdr:colOff>238121</xdr:colOff>
      <xdr:row>57</xdr:row>
      <xdr:rowOff>35720</xdr:rowOff>
    </xdr:from>
    <xdr:to>
      <xdr:col>15</xdr:col>
      <xdr:colOff>248896</xdr:colOff>
      <xdr:row>73</xdr:row>
      <xdr:rowOff>119153</xdr:rowOff>
    </xdr:to>
    <xdr:pic>
      <xdr:nvPicPr>
        <xdr:cNvPr id="8" name="Picture 7">
          <a:extLst>
            <a:ext uri="{FF2B5EF4-FFF2-40B4-BE49-F238E27FC236}">
              <a16:creationId xmlns:a16="http://schemas.microsoft.com/office/drawing/2014/main" xmlns="" id="{C9A7380E-E2EA-42C5-9C55-2BB79FC8BAC4}"/>
            </a:ext>
          </a:extLst>
        </xdr:cNvPr>
        <xdr:cNvPicPr>
          <a:picLocks noChangeAspect="1"/>
        </xdr:cNvPicPr>
      </xdr:nvPicPr>
      <xdr:blipFill>
        <a:blip xmlns:r="http://schemas.openxmlformats.org/officeDocument/2006/relationships" r:embed="rId5" cstate="print"/>
        <a:stretch>
          <a:fillRect/>
        </a:stretch>
      </xdr:blipFill>
      <xdr:spPr>
        <a:xfrm>
          <a:off x="6724646" y="14427995"/>
          <a:ext cx="3163550" cy="3150483"/>
        </a:xfrm>
        <a:prstGeom prst="rect">
          <a:avLst/>
        </a:prstGeom>
      </xdr:spPr>
    </xdr:pic>
    <xdr:clientData/>
  </xdr:twoCellAnchor>
  <xdr:twoCellAnchor editAs="oneCell">
    <xdr:from>
      <xdr:col>4</xdr:col>
      <xdr:colOff>89648</xdr:colOff>
      <xdr:row>75</xdr:row>
      <xdr:rowOff>114860</xdr:rowOff>
    </xdr:from>
    <xdr:to>
      <xdr:col>5</xdr:col>
      <xdr:colOff>717176</xdr:colOff>
      <xdr:row>87</xdr:row>
      <xdr:rowOff>167666</xdr:rowOff>
    </xdr:to>
    <xdr:pic>
      <xdr:nvPicPr>
        <xdr:cNvPr id="9" name="Picture 8" descr="IMG_20231017_B.jpg">
          <a:extLst>
            <a:ext uri="{FF2B5EF4-FFF2-40B4-BE49-F238E27FC236}">
              <a16:creationId xmlns:a16="http://schemas.microsoft.com/office/drawing/2014/main" xmlns="" id="{ACEF057D-D347-4E69-BD55-C6FC6650DC13}"/>
            </a:ext>
          </a:extLst>
        </xdr:cNvPr>
        <xdr:cNvPicPr>
          <a:picLocks noChangeAspect="1"/>
        </xdr:cNvPicPr>
      </xdr:nvPicPr>
      <xdr:blipFill>
        <a:blip xmlns:r="http://schemas.openxmlformats.org/officeDocument/2006/relationships" r:embed="rId6" cstate="print"/>
        <a:stretch>
          <a:fillRect/>
        </a:stretch>
      </xdr:blipFill>
      <xdr:spPr>
        <a:xfrm>
          <a:off x="1918448" y="18040910"/>
          <a:ext cx="1589553" cy="2338806"/>
        </a:xfrm>
        <a:prstGeom prst="rect">
          <a:avLst/>
        </a:prstGeom>
      </xdr:spPr>
    </xdr:pic>
    <xdr:clientData/>
  </xdr:twoCellAnchor>
  <xdr:twoCellAnchor editAs="oneCell">
    <xdr:from>
      <xdr:col>0</xdr:col>
      <xdr:colOff>208590</xdr:colOff>
      <xdr:row>75</xdr:row>
      <xdr:rowOff>111677</xdr:rowOff>
    </xdr:from>
    <xdr:to>
      <xdr:col>4</xdr:col>
      <xdr:colOff>10646</xdr:colOff>
      <xdr:row>87</xdr:row>
      <xdr:rowOff>178372</xdr:rowOff>
    </xdr:to>
    <xdr:pic>
      <xdr:nvPicPr>
        <xdr:cNvPr id="10" name="Picture 9" descr="IMG_20231017_F.jpg">
          <a:extLst>
            <a:ext uri="{FF2B5EF4-FFF2-40B4-BE49-F238E27FC236}">
              <a16:creationId xmlns:a16="http://schemas.microsoft.com/office/drawing/2014/main" xmlns="" id="{76B7D042-277A-4F69-AF3A-5C84516A6D11}"/>
            </a:ext>
          </a:extLst>
        </xdr:cNvPr>
        <xdr:cNvPicPr>
          <a:picLocks noChangeAspect="1"/>
        </xdr:cNvPicPr>
      </xdr:nvPicPr>
      <xdr:blipFill>
        <a:blip xmlns:r="http://schemas.openxmlformats.org/officeDocument/2006/relationships" r:embed="rId7" cstate="print"/>
        <a:stretch>
          <a:fillRect/>
        </a:stretch>
      </xdr:blipFill>
      <xdr:spPr>
        <a:xfrm>
          <a:off x="208590" y="18037727"/>
          <a:ext cx="1507031" cy="23526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271489</xdr:colOff>
      <xdr:row>7</xdr:row>
      <xdr:rowOff>50800</xdr:rowOff>
    </xdr:from>
    <xdr:to>
      <xdr:col>12</xdr:col>
      <xdr:colOff>1987551</xdr:colOff>
      <xdr:row>39</xdr:row>
      <xdr:rowOff>76200</xdr:rowOff>
    </xdr:to>
    <xdr:pic>
      <xdr:nvPicPr>
        <xdr:cNvPr id="3" name="Picture 2">
          <a:extLst>
            <a:ext uri="{FF2B5EF4-FFF2-40B4-BE49-F238E27FC236}">
              <a16:creationId xmlns:a16="http://schemas.microsoft.com/office/drawing/2014/main" xmlns="" id="{A5A1D780-0EFF-4B2C-B1C9-F17B53E3CF16}"/>
            </a:ext>
          </a:extLst>
        </xdr:cNvPr>
        <xdr:cNvPicPr>
          <a:picLocks noChangeAspect="1"/>
        </xdr:cNvPicPr>
      </xdr:nvPicPr>
      <xdr:blipFill>
        <a:blip xmlns:r="http://schemas.openxmlformats.org/officeDocument/2006/relationships" r:embed="rId1"/>
        <a:stretch>
          <a:fillRect/>
        </a:stretch>
      </xdr:blipFill>
      <xdr:spPr>
        <a:xfrm>
          <a:off x="9377389" y="2574925"/>
          <a:ext cx="2840012" cy="6130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361950</xdr:colOff>
      <xdr:row>6</xdr:row>
      <xdr:rowOff>0</xdr:rowOff>
    </xdr:from>
    <xdr:to>
      <xdr:col>7</xdr:col>
      <xdr:colOff>657225</xdr:colOff>
      <xdr:row>9</xdr:row>
      <xdr:rowOff>47625</xdr:rowOff>
    </xdr:to>
    <xdr:sp macro="" textlink="">
      <xdr:nvSpPr>
        <xdr:cNvPr id="2049" name="WordArt 1">
          <a:extLst>
            <a:ext uri="{FF2B5EF4-FFF2-40B4-BE49-F238E27FC236}">
              <a16:creationId xmlns:a16="http://schemas.microsoft.com/office/drawing/2014/main" xmlns="" id="{F06B4DF4-104C-42A9-9EA9-C7F47B948D99}"/>
            </a:ext>
          </a:extLst>
        </xdr:cNvPr>
        <xdr:cNvSpPr>
          <a:spLocks noChangeArrowheads="1" noChangeShapeType="1" noTextEdit="1"/>
        </xdr:cNvSpPr>
      </xdr:nvSpPr>
      <xdr:spPr bwMode="auto">
        <a:xfrm>
          <a:off x="3343275" y="2076450"/>
          <a:ext cx="295275" cy="962025"/>
        </a:xfrm>
        <a:prstGeom prst="rect">
          <a:avLst/>
        </a:prstGeom>
      </xdr:spPr>
      <xdr:txBody>
        <a:bodyPr wrap="none" fromWordArt="1">
          <a:prstTxWarp prst="textPlain">
            <a:avLst>
              <a:gd name="adj" fmla="val 50000"/>
            </a:avLst>
          </a:prstTxWarp>
        </a:bodyPr>
        <a:lstStyle/>
        <a:p>
          <a:pPr algn="ctr" rtl="0"/>
          <a:r>
            <a:rPr lang="en-US" sz="3600" kern="10" spc="-180">
              <a:ln w="9525">
                <a:solidFill>
                  <a:srgbClr val="800080"/>
                </a:solidFill>
                <a:round/>
                <a:headEnd/>
                <a:tailEnd/>
              </a:ln>
              <a:solidFill>
                <a:srgbClr val="FFFFFF"/>
              </a:solidFill>
              <a:effectLst/>
              <a:latin typeface="Arial Black"/>
            </a:rPr>
            <a:t>1</a:t>
          </a:r>
        </a:p>
      </xdr:txBody>
    </xdr:sp>
    <xdr:clientData/>
  </xdr:twoCellAnchor>
  <xdr:twoCellAnchor>
    <xdr:from>
      <xdr:col>7</xdr:col>
      <xdr:colOff>847725</xdr:colOff>
      <xdr:row>37</xdr:row>
      <xdr:rowOff>28575</xdr:rowOff>
    </xdr:from>
    <xdr:to>
      <xdr:col>8</xdr:col>
      <xdr:colOff>114300</xdr:colOff>
      <xdr:row>40</xdr:row>
      <xdr:rowOff>76200</xdr:rowOff>
    </xdr:to>
    <xdr:sp macro="" textlink="">
      <xdr:nvSpPr>
        <xdr:cNvPr id="4" name="WordArt 1">
          <a:extLst>
            <a:ext uri="{FF2B5EF4-FFF2-40B4-BE49-F238E27FC236}">
              <a16:creationId xmlns:a16="http://schemas.microsoft.com/office/drawing/2014/main" xmlns="" id="{A2CB45FE-B23B-4EA7-8FAC-22A2602BBF52}"/>
            </a:ext>
          </a:extLst>
        </xdr:cNvPr>
        <xdr:cNvSpPr>
          <a:spLocks noChangeArrowheads="1" noChangeShapeType="1" noTextEdit="1"/>
        </xdr:cNvSpPr>
      </xdr:nvSpPr>
      <xdr:spPr bwMode="auto">
        <a:xfrm>
          <a:off x="3829050" y="11858625"/>
          <a:ext cx="295275" cy="962025"/>
        </a:xfrm>
        <a:prstGeom prst="rect">
          <a:avLst/>
        </a:prstGeom>
      </xdr:spPr>
      <xdr:txBody>
        <a:bodyPr wrap="none" fromWordArt="1">
          <a:prstTxWarp prst="textPlain">
            <a:avLst>
              <a:gd name="adj" fmla="val 50000"/>
            </a:avLst>
          </a:prstTxWarp>
        </a:bodyPr>
        <a:lstStyle/>
        <a:p>
          <a:pPr algn="ctr" rtl="0"/>
          <a:r>
            <a:rPr lang="en-US" sz="3600" kern="10" spc="-180">
              <a:ln w="9525">
                <a:solidFill>
                  <a:srgbClr val="800080"/>
                </a:solidFill>
                <a:round/>
                <a:headEnd/>
                <a:tailEnd/>
              </a:ln>
              <a:solidFill>
                <a:srgbClr val="FFFFFF"/>
              </a:solidFill>
              <a:effectLst/>
              <a:latin typeface="Arial Black"/>
            </a:rPr>
            <a:t>2</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EN2\C\CS3408\Standard\RP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J:\Deys%20Sweater%20Ind.%20Ltd\EXPORT\2013\DSIL-067-13%20ATA%20upd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A09\&#30005;&#35805;&#26126;&#32454;&#34920;\&#33487;&#24030;&#65288;&#26080;&#27719;&#24635;,&#21556;&#27743;&#32447;&#36335;&#20462;&#25913;&#65289;\&#24066;&#26412;&#37096;\&#27743;&#33487;&#33487;&#24030;&#26412;&#37096;&#65288;&#20013;&#22830;&#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IEN2\C\DOCUMENT\DAUTHAU\Dungquat\GOI3\DUNGQUAT-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cuments2\E\EXPORT\DOCS\INVOICE%202007-2008\FK-150%20(FILA%20ITA%20WAND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CURRENT%20DOCUMENTS\CURRENT%20DOCUMENTS\Invoice-2006\Invoice%20051-100-(2005-06)\065%20RKL-RN-04-006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kbd.sharepoint.com/WINDOWS/TEMP/IBASE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chi tiet "/>
      <sheetName val="chi tiet huong"/>
      <sheetName val="TH"/>
      <sheetName val="TH (2)"/>
      <sheetName val="Sheet3"/>
      <sheetName val="XL4Poppy"/>
      <sheetName val="nhap"/>
      <sheetName val="TL3-2002"/>
      <sheetName val="9015"/>
      <sheetName val="0502"/>
      <sheetName val="2213"/>
      <sheetName val="7270"/>
      <sheetName val="8672"/>
      <sheetName val="3027"/>
      <sheetName val="3810"/>
      <sheetName val="8523"/>
      <sheetName val="MAU"/>
      <sheetName val="Sheet1"/>
      <sheetName val="Sheet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XXXXXXXX"/>
      <sheetName val="KHQ II"/>
      <sheetName val="00000000"/>
      <sheetName val="Gia VL"/>
      <sheetName val="Bang gia ca may"/>
      <sheetName val="Bang luong CB"/>
      <sheetName val="Bang P.tich CT"/>
      <sheetName val="D.toan chi tiet"/>
      <sheetName val="Bang TH Dtoan"/>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kl"/>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ongty"/>
      <sheetName val="VPPN"/>
      <sheetName val="XN74"/>
      <sheetName val="XN54"/>
      <sheetName val="XN33"/>
      <sheetName val="NK96"/>
      <sheetName val="XL4Test5"/>
      <sheetName val="tong hop"/>
      <sheetName val="phan tich DG"/>
      <sheetName val="gia vat lieu"/>
      <sheetName val="gia xe may"/>
      <sheetName val="gia nhan cong"/>
      <sheetName val="KM20-21"/>
      <sheetName val="KM21-22"/>
      <sheetName val="KM22-23"/>
      <sheetName val="KM23-24"/>
      <sheetName val="KM24-25"/>
      <sheetName val="KM25-26"/>
      <sheetName val="KM26-27"/>
      <sheetName val="KM27-28"/>
      <sheetName val="KM28-29"/>
      <sheetName val="TCB2km27-28(T)"/>
      <sheetName val="TCB2km27-28 (R)"/>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DC1605"/>
      <sheetName val="DcnamTV"/>
      <sheetName val="ppnamdaibieu"/>
      <sheetName val="TyleAdreyanop"/>
      <sheetName val="ppAdreyanop"/>
      <sheetName val="ketqua"/>
      <sheetName val="maxminth"/>
      <sheetName val="5 nam (tach)"/>
      <sheetName val="5 nam (tach) (2)"/>
      <sheetName val="KH 2003"/>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MTO REV_2_ARMOR_"/>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H 12-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ᄀ_x0000_䅀ᄀ_x0000_䅀ᄀ_x0000_䅀ᄀ_x0000_䅀ᄀ_x0000_䅀_x0000_䅀ᘀŀ_x0000_䅀ᘀŀ_x0000_䅀ᘀŀ_x0000_䅀ᘀŀ"/>
      <sheetName val="Bieu 2a"/>
      <sheetName val="ᄀ??䅀ᄀ??䅀ᄀ??䅀ᄀ??䅀ᄀ??䅀?䅀ᘀŀ?䅀ᘀŀ?䅀ᘀ"/>
      <sheetName val="ᄀ?䅀ᄀ?䅀ᄀ?䅀ᄀ?䅀ᄀ?䅀?䅀ᘀŀ?䅀ᘀŀ?䅀ᘀŀ?䅀ᘀŀ"/>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RUILDING ELE."/>
      <sheetName val="DTCT"/>
      <sheetName val="PTVT"/>
      <sheetName val="THDT"/>
      <sheetName val="THVT"/>
      <sheetName val="THGT"/>
      <sheetName val="Sheet!4"/>
      <sheetName val="Duong cong vu hci (9;) (2)"/>
      <sheetName val="WEATHER P_x0003__x0000_OF LTG. &amp; ROD LTG."/>
      <sheetName val="gia nhan cong_x0000__x0000__x0000__x0000__x0000__x0000__x0000__x0000__x0000__x0000__x0000__x0000_傰_x0000__x0004__x0000__x0000_"/>
      <sheetName val="TH4"/>
      <sheetName val="TB4"/>
      <sheetName val="CT4"/>
      <sheetName val="CT3"/>
      <sheetName val="TH3"/>
      <sheetName val="TB3"/>
      <sheetName val="CT2"/>
      <sheetName val="TH2"/>
      <sheetName val="TB2"/>
      <sheetName val="CT1"/>
      <sheetName val="TH1"/>
      <sheetName val="TB1"/>
      <sheetName val="DT"/>
      <sheetName val="CP"/>
      <sheetName val="BCT6"/>
      <sheetName val="TK111"/>
      <sheetName val="thang 1"/>
      <sheetName val="Thang 2"/>
      <sheetName val="thang 3"/>
      <sheetName val="thang 4"/>
      <sheetName val="thang 5"/>
      <sheetName val="thang 6"/>
      <sheetName val="thang 7"/>
      <sheetName val="???_x0000_???_x0000_???_x0000_???_x0000_???_x0000_???_x0000_???_x0000_???"/>
      <sheetName val="?H 12-1"/>
      <sheetName val="_x0000__x0000__x0000__x0000_??_x0000__x0000_÷_x0000__x0000__x0000__x0000__x0000__x0000__x0000__x0000__x0000__x001c_[99Q3299(REV"/>
      <sheetName val="20000000_x0000__x0000__x0000__x0000__x0000__x0000__x0000__x0000__x0000__x0000__x0000_♸Ģ_x0000__x0004__x0000__x0000__x0000__x0000__x0000__x0000_怨Ģ"/>
      <sheetName val=""/>
      <sheetName val="Duong cong vၵ hcm (7)"/>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NC"/>
      <sheetName val="dgnc1"/>
      <sheetName val="Gia VL den chan CT"/>
      <sheetName val="VL"/>
      <sheetName val="Khoi_Luong"/>
      <sheetName val="Don_Gia"/>
      <sheetName val="TB"/>
      <sheetName val="BT-Vua"/>
      <sheetName val="PHU LUC"/>
      <sheetName val="SUM=BQ-REV.2"/>
      <sheetName val="DcfamTV"/>
      <sheetName val="J259 Base "/>
      <sheetName val="Hoan ã,anh"/>
      <sheetName val="ᄀ"/>
      <sheetName val="WEATHER P_x0003_"/>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sheetData sheetId="449"/>
      <sheetData sheetId="450" refreshError="1"/>
      <sheetData sheetId="451"/>
      <sheetData sheetId="452" refreshError="1"/>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refreshError="1"/>
      <sheetData sheetId="575"/>
      <sheetData sheetId="576"/>
      <sheetData sheetId="577" refreshError="1"/>
      <sheetData sheetId="578" refreshError="1"/>
      <sheetData sheetId="579" refreshError="1"/>
      <sheetData sheetId="58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 VL"/>
      <sheetName val="Bang gia ca may"/>
      <sheetName val="Bang luong CB"/>
      <sheetName val="Bang P.tich CT"/>
      <sheetName val="D.toan chi tiet"/>
      <sheetName val="Bang TH Dtoan"/>
      <sheetName val="XXXXXXXX"/>
      <sheetName val="Bthkl"/>
      <sheetName val="XL4Poppy"/>
      <sheetName val="KM247"/>
      <sheetName val="km248"/>
      <sheetName val="DTOAN"/>
      <sheetName val="THOP-KL"/>
      <sheetName val="CPHI KKS"/>
      <sheetName val="DG-KSAT"/>
      <sheetName val="TMDAUTU"/>
      <sheetName val="GTXLCHINH"/>
      <sheetName val="CPHI-TT"/>
      <sheetName val="CPHIBUVL"/>
      <sheetName val="CHENH VLCHINH"/>
      <sheetName val="GVLHT"/>
      <sheetName val="DGCT-QCH2"/>
      <sheetName val="VL"/>
      <sheetName val="NHAN CONG"/>
      <sheetName val="MAY"/>
      <sheetName val="VUA"/>
      <sheetName val="DG CAU"/>
      <sheetName val="THOP CAU"/>
      <sheetName val="TLP CAU"/>
      <sheetName val="DAKT1"/>
      <sheetName val="Sheet3"/>
      <sheetName val="XL4Test5"/>
      <sheetName val="XL4Poppy (2)"/>
      <sheetName val="Congty"/>
      <sheetName val="VPPN"/>
      <sheetName val="XN74"/>
      <sheetName val="XN54"/>
      <sheetName val="XN33"/>
      <sheetName val="NK96"/>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00000000"/>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Quang Tri"/>
      <sheetName val="TTHue"/>
      <sheetName val="Da Nang"/>
      <sheetName val="Quang Nam"/>
      <sheetName val="Quang Ngai"/>
      <sheetName val="TH DH-QN"/>
      <sheetName val="KP HD"/>
      <sheetName val="DB HD"/>
      <sheetName val="DI_ESTI"/>
      <sheetName val="IBASE"/>
      <sheetName val="tong hop"/>
      <sheetName val="phan tich DG"/>
      <sheetName val="gia vat lieu"/>
      <sheetName val="gia xe may"/>
      <sheetName val="gia nhan cong"/>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Invoice"/>
      <sheetName val="thang6"/>
      <sheetName val="Sheet4"/>
      <sheetName val="Sheet5"/>
      <sheetName val="Sheet6"/>
      <sheetName val="Chart1"/>
      <sheetName val="Du an nut So"/>
      <sheetName val="Du an nut vong"/>
      <sheetName val="Du an nut Nam cau Tlong"/>
      <sheetName val="Duong kim lien 0 cho dua"/>
      <sheetName val="Du an KTDC Nam trung yen"/>
      <sheetName val="THANG 09"/>
      <sheetName val="THANG 10"/>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K331A"/>
      <sheetName val="TK131B"/>
      <sheetName val="TK131A"/>
      <sheetName val="TK 331c1"/>
      <sheetName val="TK331C"/>
      <sheetName val="CT331-2003"/>
      <sheetName val="CT 331"/>
      <sheetName val="CT131-2003"/>
      <sheetName val="CT 131"/>
      <sheetName val="TK331B"/>
      <sheetName val="caodothietke"/>
      <sheetName val="DTCT"/>
      <sheetName val="PTVT"/>
      <sheetName val="THDT"/>
      <sheetName val="THVT"/>
      <sheetName val="THGT"/>
      <sheetName val="Nhap"/>
      <sheetName val="Thang 8"/>
      <sheetName val="Macro1"/>
      <sheetName val="Macro2"/>
      <sheetName val="Macro3"/>
      <sheetName val="km337+533î60-km3ó4 (2)"/>
      <sheetName val="Duong con' vu hcm (8)"/>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Qheet3"/>
      <sheetName val="C47-456"/>
      <sheetName val="C46"/>
      <sheetName val="C47-PII"/>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TRUC TIEP"/>
      <sheetName val="GIAN TIEP"/>
      <sheetName val="HOP DONG"/>
      <sheetName val="CON LINH"/>
      <sheetName val="ESTI_"/>
      <sheetName val="?? MTL"/>
      <sheetName val="?? DI"/>
      <sheetName val="_x0010_p_x0000_Ё"/>
      <sheetName val="K259†Base "/>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0000000"/>
      <sheetName val="20000000"/>
      <sheetName val=" quy I-2005"/>
      <sheetName val="Quy 2- 2005 "/>
      <sheetName val="Quy III- 2005 "/>
      <sheetName val="Quy 4- 2005"/>
      <sheetName val="_x0010_p?Ё"/>
      <sheetName val="km345+400-km345ÿÿ00 (6)"/>
      <sheetName val="Bang 聧ia ca may"/>
      <sheetName val="[RPT.x"/>
      <sheetName val=""/>
      <sheetName val="gvl"/>
      <sheetName val="km346+00-km346_x000b_240 (2)"/>
      <sheetName val="km342+297._x0015_8-km342+376.41"/>
      <sheetName val="km341+1077 -km34_x0011_+1177.61"/>
      <sheetName val="N_x0008_AN CONG"/>
      <sheetName val="K251 _x0001_C"/>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421"/>
      <sheetName val="511"/>
      <sheetName val="621"/>
      <sheetName val="622"/>
      <sheetName val="623"/>
      <sheetName val="627b"/>
      <sheetName val="632"/>
      <sheetName val="642"/>
      <sheetName val="711"/>
      <sheetName val="811"/>
      <sheetName val="911"/>
      <sheetName val="009"/>
      <sheetName val="[RPT.xlsၝCmay"/>
      <sheetName val="Duïng cong vu hcm (13;) (2)"/>
      <sheetName val="Duong co_x0000_g vu hcm (4)"/>
      <sheetName val="tienluong"/>
      <sheetName val="giamay"/>
      <sheetName val="pt0-1"/>
      <sheetName val="kp0-1"/>
      <sheetName val="0-1"/>
      <sheetName val="pt2-3"/>
      <sheetName val="thkp2-3"/>
      <sheetName val="clvl"/>
      <sheetName val="2-3"/>
      <sheetName val="cl1-2"/>
      <sheetName val="thkp1-2"/>
      <sheetName val="clvl1-2"/>
      <sheetName val="1-2"/>
      <sheetName val="_x0010_p_x0000_?"/>
      <sheetName val="K259Base "/>
      <sheetName val="_x0010_p"/>
      <sheetName val="Duong co"/>
    </sheetNames>
    <sheetDataSet>
      <sheetData sheetId="0" refreshError="1"/>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refreshError="1"/>
      <sheetData sheetId="359"/>
      <sheetData sheetId="360"/>
      <sheetData sheetId="361"/>
      <sheetData sheetId="362"/>
      <sheetData sheetId="363"/>
      <sheetData sheetId="364" refreshError="1"/>
      <sheetData sheetId="365" refreshError="1"/>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refreshError="1"/>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refreshError="1"/>
      <sheetData sheetId="451" refreshError="1"/>
      <sheetData sheetId="452" refreshError="1"/>
      <sheetData sheetId="45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heetName val="P LIST"/>
      <sheetName val="DETAILS P. LIST "/>
      <sheetName val="BOE"/>
    </sheetNames>
    <sheetDataSet>
      <sheetData sheetId="0">
        <row r="43">
          <cell r="M43">
            <v>79123.679999999993</v>
          </cell>
        </row>
        <row r="44">
          <cell r="D44" t="str">
            <v>SEVENTY NINE THOUSAND ONE HUNDRED TWENTY THREE AND CENTS SIXTY EIGHT ONLY</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XL4Poppy"/>
      <sheetName val="江苏苏州本部（中央）"/>
    </sheet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Gia VL"/>
      <sheetName val="Bang gia ca may"/>
      <sheetName val="Bang luong CB"/>
      <sheetName val="Bang P.tich CT"/>
      <sheetName val="D.toan chi tiet"/>
      <sheetName val="Bang TH Dtoan"/>
      <sheetName val="XXXXXXXX"/>
      <sheetName val="KL DUONG DC L = 90m"/>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CN"/>
      <sheetName val="Capphoivua"/>
      <sheetName val="cau"/>
      <sheetName val="cong"/>
      <sheetName val="nhua"/>
      <sheetName val="chitiet"/>
      <sheetName val="DuThauSuaLoi"/>
      <sheetName val="TongHopSuaLoi"/>
      <sheetName val="GT"/>
      <sheetName val="TH"/>
      <sheetName val="tienluong"/>
      <sheetName val="00000000"/>
      <sheetName val="T1"/>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T.hop -T1"/>
      <sheetName val="T.Hop-T2"/>
      <sheetName val="T.Hop-T3"/>
      <sheetName val="SD1"/>
      <sheetName val="SD2"/>
      <sheetName val="SD7"/>
      <sheetName val="SD8"/>
      <sheetName val="SD9"/>
      <sheetName val="SD11"/>
      <sheetName val="SD12"/>
      <sheetName val="TVSD"/>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Sua (2)"/>
      <sheetName val="Sua"/>
      <sheetName val="DGKSDA"/>
      <sheetName val="TH_BVTC"/>
      <sheetName val="BVT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 theo tinh"/>
      <sheetName val="TH theo hang muc"/>
      <sheetName val="Quang Tri"/>
      <sheetName val="TTHue"/>
      <sheetName val="Da Nang"/>
      <sheetName val="Quang Nam"/>
      <sheetName val="Quang Ngai"/>
      <sheetName val="TH DH-QN"/>
      <sheetName val="KP HD"/>
      <sheetName val="DB HD"/>
      <sheetName val="MTL__INTER"/>
      <sheetName val="tong hop"/>
      <sheetName val="phan tich DG"/>
      <sheetName val="gia vat lieu"/>
      <sheetName val="gia xe may"/>
      <sheetName val="gia nhan cong"/>
      <sheetName val="XL4Test5"/>
      <sheetName val="KM"/>
      <sheetName val="KHOANMUC"/>
      <sheetName val="QTNC"/>
      <sheetName val="CPQL"/>
      <sheetName val="SANLUONG"/>
      <sheetName val="SSCP-SL"/>
      <sheetName val="CPSX"/>
      <sheetName val="KQKD"/>
      <sheetName val="CDSL (2)"/>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PC"/>
      <sheetName val="Ph-Thu"/>
      <sheetName val="Ph-Thu (2)"/>
      <sheetName val="PC (2)"/>
      <sheetName val="Chart2"/>
      <sheetName val="Chart1"/>
      <sheetName val="PC (3)"/>
      <sheetName val="Duong cong öu hcm( Lmat;2)"/>
      <sheetName val="Customize Your Statement"/>
      <sheetName val="MTO REV.2(ARMOR)"/>
      <sheetName val="Packing List"/>
      <sheetName val="Summary"/>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hang6"/>
      <sheetName val="DTCT"/>
      <sheetName val="PTVT"/>
      <sheetName val="THDT"/>
      <sheetName val="THVT"/>
      <sheetName val="THGT"/>
      <sheetName val=""/>
      <sheetName val="20% BHXH"/>
      <sheetName val="TrÝch 2%KPC§"/>
      <sheetName val="TrÝch 3% BHYT"/>
      <sheetName val="SD cac TK"/>
      <sheetName val="TK336"/>
      <sheetName val="chi tiet 131"/>
      <sheetName val="Ke chi"/>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TH du toan "/>
      <sheetName val="Du toan "/>
      <sheetName val="C.Tinh"/>
      <sheetName val="TK_cap"/>
      <sheetName val="T9-2004"/>
      <sheetName val="T9-MD1"/>
      <sheetName val="T10-2004"/>
      <sheetName val="T10-MD1"/>
      <sheetName val="T11-2004"/>
      <sheetName val="T11-MD1"/>
      <sheetName val="T12-2004"/>
      <sheetName val="T12-MD1"/>
      <sheetName val="TongHopSuaLoé"/>
      <sheetName val="Bang ke chi tiet "/>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Bang TH Dtman"/>
      <sheetName val="ptvl0-1"/>
      <sheetName val="0-1"/>
      <sheetName val="ptvl4-5"/>
      <sheetName val="4-5"/>
      <sheetName val="ptvl3-4"/>
      <sheetName val="3-4"/>
      <sheetName val="ptvl2-3"/>
      <sheetName val="2-3"/>
      <sheetName val="vlcong"/>
      <sheetName val="ptvl1-2"/>
      <sheetName val="1-2"/>
      <sheetName val="KTQT-AFC"/>
      <sheetName val="KTQT-KH"/>
      <sheetName val="CLDG"/>
      <sheetName val="CLKL"/>
      <sheetName val="Bang du toan"/>
      <sheetName val="Tonghop"/>
      <sheetName val="Bu gia"/>
      <sheetName val="PT vat tu"/>
      <sheetName val="DT"/>
      <sheetName val="CP"/>
      <sheetName val="BCT6"/>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Phieu cao do K95"/>
      <sheetName val="Lop 1 K98"/>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9"/>
      <sheetName val="T6"/>
      <sheetName val="T3"/>
      <sheetName val="T10"/>
      <sheetName val="T2"/>
      <sheetName val="km345+400-km345+500 (6'-"/>
      <sheetName val="tuၡn"/>
      <sheetName val="tu?n"/>
      <sheetName val="aung"/>
      <sheetName val="km342+500-km342+690 (2)"/>
      <sheetName val="mau c47"/>
      <sheetName val="Thang 1"/>
      <sheetName val="Thang 10"/>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Thong so chinh"/>
      <sheetName val="44"/>
      <sheetName val="43"/>
      <sheetName val="42"/>
      <sheetName val="41"/>
      <sheetName val="40"/>
      <sheetName val="39"/>
      <sheetName val="38"/>
      <sheetName val="37"/>
      <sheetName val="36"/>
      <sheetName val="35"/>
      <sheetName val="34"/>
      <sheetName val="33"/>
      <sheetName val="32"/>
      <sheetName val="31"/>
      <sheetName val="30"/>
      <sheetName val="29"/>
      <sheetName val="28"/>
      <sheetName val="27"/>
      <sheetName val="26"/>
      <sheetName val="25"/>
      <sheetName val="24"/>
      <sheetName val="23"/>
      <sheetName val="22"/>
      <sheetName val="21"/>
      <sheetName val="20"/>
      <sheetName val="19"/>
      <sheetName val="18"/>
      <sheetName val="17"/>
      <sheetName val="16"/>
      <sheetName val="15"/>
      <sheetName val="14"/>
      <sheetName val="13"/>
      <sheetName val="12"/>
      <sheetName val="11"/>
      <sheetName val="10"/>
      <sheetName val="9"/>
      <sheetName val="8"/>
      <sheetName val="7"/>
      <sheetName val="6"/>
      <sheetName val="5"/>
      <sheetName val="4"/>
      <sheetName val="3"/>
      <sheetName val="2"/>
      <sheetName val="1"/>
      <sheetName val="QT - Due"/>
      <sheetName val="SD0"/>
      <sheetName val="Du toan"/>
      <sheetName val="Phan tich vat tu"/>
      <sheetName val="Tong hop vat tu"/>
      <sheetName val="Tong hop gia"/>
      <sheetName val="Tro giup"/>
      <sheetName val="Nhan c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sheetData sheetId="240"/>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refreshError="1"/>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RELEASE"/>
      <sheetName val="PO RELEASE (2)"/>
      <sheetName val="BL INSTRUCTION"/>
      <sheetName val="INVOICE"/>
      <sheetName val="U91266"/>
      <sheetName val="bill of exchange"/>
      <sheetName val="BANK NEGOTATION"/>
      <sheetName val="CO"/>
      <sheetName val="GSP Format"/>
      <sheetName val="GSP-BACK Forma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XL4Poppy"/>
      <sheetName val="Tong San luong"/>
      <sheetName val="TQT"/>
      <sheetName val="Tong Quyettoan"/>
      <sheetName val="Quyettoan 2001"/>
      <sheetName val="TT tam ung"/>
      <sheetName val="QT thue 2001"/>
      <sheetName val="P bo CPC 2001"/>
      <sheetName val="PB KHTS 2001"/>
      <sheetName val="Dieuchinh thueVAT"/>
      <sheetName val="Quang Tri"/>
      <sheetName val="TTHue"/>
      <sheetName val="Da Nang"/>
      <sheetName val="Quang Nam"/>
      <sheetName val="Quang Ngai"/>
      <sheetName val="TH DH-QN"/>
      <sheetName val="KP HD"/>
      <sheetName val="DB HD"/>
      <sheetName val="TH"/>
      <sheetName val="Dong Dau"/>
      <sheetName val="Sau dong"/>
      <sheetName val="Ma xa"/>
      <sheetName val="Me tri"/>
      <sheetName val="My dinh"/>
      <sheetName val="Tong cong"/>
      <sheetName val="Sheet4"/>
      <sheetName val="Sheet5"/>
      <sheetName val="moma o 7+9"/>
      <sheetName val="Sheet2"/>
      <sheetName val="Sheet3"/>
      <sheetName val="Do K"/>
      <sheetName val="G hop"/>
      <sheetName val="DCTC"/>
      <sheetName val="T hop"/>
      <sheetName val="Sheet1"/>
      <sheetName val="TPHcat"/>
      <sheetName val="TPH da"/>
      <sheetName val="Gia VL"/>
      <sheetName val="Bang gia ca may"/>
      <sheetName val="Bang luong CB"/>
      <sheetName val="Bang P.tich CT"/>
      <sheetName val="D.toan chi tiet"/>
      <sheetName val="Bang TH Dtoan"/>
      <sheetName val="XXXXXXXX"/>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ongty"/>
      <sheetName val="VPPN"/>
      <sheetName val="XN74"/>
      <sheetName val="XN54"/>
      <sheetName val="XN33"/>
      <sheetName val="NK96"/>
      <sheetName val="XL4Test5"/>
      <sheetName val="du tru di BT,TV,BPhuoc1"/>
      <sheetName val="tong hop"/>
      <sheetName val="phan tich DG"/>
      <sheetName val="gia vat lieu"/>
      <sheetName val="gia xe may"/>
      <sheetName val="gia nhan cong"/>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Ha Thanh"/>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MTO REV_0"/>
      <sheetName val="CT"/>
      <sheetName val="CLVL"/>
      <sheetName val="VAY"/>
      <sheetName val="Bom"/>
      <sheetName val="Chart1"/>
      <sheetName val="thang1"/>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99Q3299(REV.0).xlsÝK253 AC"/>
      <sheetName val="TK331A"/>
      <sheetName val="TK131B"/>
      <sheetName val="TK131A"/>
      <sheetName val="TK 331c1"/>
      <sheetName val="TK331C"/>
      <sheetName val="CT331-2003"/>
      <sheetName val="CT 331"/>
      <sheetName val="CT131-2003"/>
      <sheetName val="CT 131"/>
      <sheetName val="TK331B"/>
      <sheetName val="CATHODIC PROTEATION"/>
      <sheetName val="Cham cong (5)"/>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Quang T2i"/>
      <sheetName val="Quang Ngaa"/>
      <sheetName val="K243 K98"/>
      <sheetName val="_x000b_255"/>
      <sheetName val="BD52"/>
      <sheetName val="Coc 52"/>
      <sheetName val="BD225"/>
      <sheetName val="Coc 225"/>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
      <sheetName val="DT"/>
      <sheetName val="CP"/>
      <sheetName val="BCT6"/>
      <sheetName val="DSKH HN"/>
      <sheetName val="NKY "/>
      <sheetName val="DS-TT"/>
      <sheetName val=" HN NHAP"/>
      <sheetName val="KHO HN"/>
      <sheetName val="CNO "/>
      <sheetName val="MTL$-INTER"/>
      <sheetName val="thu"/>
      <sheetName val="chi"/>
      <sheetName val="tra"/>
      <sheetName val="ThuT9"/>
      <sheetName val="131chien"/>
      <sheetName val="chi T10"/>
      <sheetName val="Chi T8,T9"/>
      <sheetName val="Chi7"/>
      <sheetName val="Duong cong_x0000_vu hcm (7;) (2)"/>
      <sheetName val="km341+1077 -km341+!177.61"/>
      <sheetName val="ၨt 24-1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L kenh Hon Cut"/>
      <sheetName val="Hon Soi"/>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ong Nguyen Van Troi - GD2"/>
      <sheetName val="The kho Tuyen5"/>
      <sheetName val="Tuyen5 - Dung"/>
      <sheetName val="PKT"/>
      <sheetName val=" bdca3"/>
      <sheetName val="Duong c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sheetData sheetId="352"/>
      <sheetData sheetId="353"/>
      <sheetData sheetId="354" refreshError="1"/>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refreshError="1"/>
      <sheetData sheetId="415"/>
      <sheetData sheetId="416"/>
      <sheetData sheetId="417"/>
      <sheetData sheetId="418"/>
      <sheetData sheetId="419"/>
      <sheetData sheetId="420"/>
      <sheetData sheetId="421"/>
      <sheetData sheetId="422"/>
      <sheetData sheetId="423"/>
      <sheetData sheetId="424" refreshError="1"/>
      <sheetData sheetId="425"/>
      <sheetData sheetId="426"/>
      <sheetData sheetId="427"/>
      <sheetData sheetId="428"/>
      <sheetData sheetId="429"/>
      <sheetData sheetId="430"/>
      <sheetData sheetId="43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sheetData sheetId="58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KLHT"/>
      <sheetName val="THKP"/>
      <sheetName val="KL XL2000"/>
      <sheetName val="KLXL2001"/>
      <sheetName val="THKP2001"/>
      <sheetName val="KLphanbo"/>
      <sheetName val="Chiet tinh"/>
      <sheetName val="XL4Poppy"/>
      <sheetName val="Van chuyen"/>
      <sheetName val="THKP (2)"/>
      <sheetName val="T.Bi"/>
      <sheetName val="Thiet ke"/>
      <sheetName val="Sheet2"/>
      <sheetName val="Sheet1"/>
      <sheetName val="CT"/>
      <sheetName val="K.luong"/>
      <sheetName val="Sheet4"/>
      <sheetName val="Sheet3"/>
      <sheetName val="TT L2"/>
      <sheetName val="TT L1"/>
      <sheetName val="Thue Ngoai"/>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KH 2003 (moi max)"/>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KH12"/>
      <sheetName val="CN12"/>
      <sheetName val="HD12"/>
      <sheetName val="KH1"/>
      <sheetName val="00000000"/>
      <sheetName val="Chi tiet - Dv lap"/>
      <sheetName val="TH KHTC"/>
      <sheetName val="000"/>
      <sheetName val="Dong Dau"/>
      <sheetName val="Dong Dau (2)"/>
      <sheetName val="Sau dong"/>
      <sheetName val="Ma xa"/>
      <sheetName val="My dinh"/>
      <sheetName val="Tong cong"/>
      <sheetName val="Chart2"/>
      <sheetName val="Chart1"/>
      <sheetName val="Congty"/>
      <sheetName val="VPPN"/>
      <sheetName val="XN74"/>
      <sheetName val="XN54"/>
      <sheetName val="XN33"/>
      <sheetName val="NK96"/>
      <sheetName val="XL4Test5"/>
      <sheetName val="THCT"/>
      <sheetName val="cap cho cac DT"/>
      <sheetName val="Ung - hoan"/>
      <sheetName val="CP may"/>
      <sheetName val="SS"/>
      <sheetName val="NVL"/>
      <sheetName val="10000000"/>
      <sheetName val="XXXXXXXX"/>
      <sheetName val="Interim payment"/>
      <sheetName val="Letter"/>
      <sheetName val="Bid Sum"/>
      <sheetName val="Item B"/>
      <sheetName val="Dg A"/>
      <sheetName val="Dg B&amp;C"/>
      <sheetName val="Rates&amp;Prices"/>
      <sheetName val="Material at site"/>
      <sheetName val="VL"/>
      <sheetName val="CTXD"/>
      <sheetName val=".."/>
      <sheetName val="CTDN"/>
      <sheetName val="san vuon"/>
      <sheetName val="khu phu tro"/>
      <sheetName val="TH"/>
      <sheetName val="MD"/>
      <sheetName val="ND"/>
      <sheetName val="CONG"/>
      <sheetName val="DGCT"/>
      <sheetName val="Phu luc"/>
      <sheetName val="Gia trÞ"/>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
      <sheetName val="Quang Tri"/>
      <sheetName val="TTHue"/>
      <sheetName val="Da Nang"/>
      <sheetName val="Quang Nam"/>
      <sheetName val="Quang Ngai"/>
      <sheetName val="TH DH-QN"/>
      <sheetName val="KP HD"/>
      <sheetName val="DB HD"/>
      <sheetName val="be tong"/>
      <sheetName val="Thep"/>
      <sheetName val="Tong hop thep"/>
      <sheetName val="Thuyet minh"/>
      <sheetName val="CQ-HQ"/>
      <sheetName val="Gia VL"/>
      <sheetName val="Bang gia ca may"/>
      <sheetName val="Bang luong CB"/>
      <sheetName val="Bang P.tich CT"/>
      <sheetName val="D.toan chi tiet"/>
      <sheetName val="Bang TH Dtoan"/>
      <sheetName val="116(300)"/>
      <sheetName val="116(200)"/>
      <sheetName val="116(15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9"/>
      <sheetName val="10"/>
      <sheetName val="C45A-BH"/>
      <sheetName val="C46A-BH"/>
      <sheetName val="C47A-BH"/>
      <sheetName val="C48A-BH"/>
      <sheetName val="S-53-1"/>
      <sheetName val="NAM 2004"/>
      <sheetName val="Dec31"/>
      <sheetName val="Jan2"/>
      <sheetName val="Jan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Outlets"/>
      <sheetName val="PGs"/>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DTHH"/>
      <sheetName val="Bang1"/>
      <sheetName val="TAI TRONG"/>
      <sheetName val="NOI LUC"/>
      <sheetName val="TINH DUYET THTT CHINH"/>
      <sheetName val="TDUYET THTT PHU"/>
      <sheetName val="TINH DAO DONG VA DO VONG"/>
      <sheetName val="TINH NEO"/>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scd"/>
      <sheetName val="00000001"/>
      <sheetName val="00000002"/>
      <sheetName val="00000003"/>
      <sheetName val="00000004"/>
      <sheetName val="NRC"/>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KM"/>
      <sheetName val="KHOANMUC"/>
      <sheetName val="CPQL"/>
      <sheetName val="SANLUONG"/>
      <sheetName val="SSCP-SL"/>
      <sheetName val="CPSX"/>
      <sheetName val="KQKD"/>
      <sheetName val="CDSL (2)"/>
      <sheetName val="Thep "/>
      <sheetName val="Chi tiet Khoi luong"/>
      <sheetName val="TH khoi luong"/>
      <sheetName val="Chiet tinh vat lieu "/>
      <sheetName val="TH KL VL"/>
      <sheetName val="CHIT"/>
      <sheetName val="THXH"/>
      <sheetName val="BHXH"/>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dutoan1"/>
      <sheetName val="Anhtoan"/>
      <sheetName val="dutoan2"/>
      <sheetName val="vat tu"/>
      <sheetName val="sent to"/>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DT"/>
      <sheetName val="THND"/>
      <sheetName val="THMD"/>
      <sheetName val="Phtro1"/>
      <sheetName val="DTKS1"/>
      <sheetName val="CT1m"/>
      <sheetName val="Q1-02"/>
      <sheetName val="Q2-02"/>
      <sheetName val="Q3-02"/>
      <sheetName val="Phu luc HD"/>
      <sheetName val="Gia du thau"/>
      <sheetName val="PTDG"/>
      <sheetName val="Ca xe"/>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cong Q2"/>
      <sheetName val="T.U luong Q1"/>
      <sheetName val="T.U luong Q2"/>
      <sheetName val="T.U luong Q3"/>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T1(T1)04"/>
      <sheetName val="Tien ung"/>
      <sheetName val="phi luong3"/>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Quyet toan"/>
      <sheetName val="Thu hoi"/>
      <sheetName val="Lai vay"/>
      <sheetName val="Tien vay"/>
      <sheetName val="Cong no"/>
      <sheetName val="Cop pha"/>
      <sheetName val="20000000"/>
      <sheetName val="KL Tram Cty"/>
      <sheetName val="Gam may Cty"/>
      <sheetName val="KL tram KH"/>
      <sheetName val="Gam may KH"/>
      <sheetName val="Cach dien"/>
      <sheetName val="Mang tai"/>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Dutoan"/>
      <sheetName val="congtac vien-uy"/>
      <sheetName val="Nhan luc2001"/>
      <sheetName val="Vattu2"/>
      <sheetName val="Vattu"/>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C47T11"/>
      <sheetName val="C45T11"/>
      <sheetName val="C45 T10"/>
      <sheetName val="C47-t10"/>
    </sheetNames>
    <definedNames>
      <definedName name="DataFilter"/>
      <definedName name="DataSort"/>
      <definedName name="GoBack" sheetId="1"/>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sheetName val="P-list (BANK)"/>
      <sheetName val="P-list (CUS) (2)"/>
      <sheetName val="P-list (CUS)"/>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Sheet1"/>
      <sheetName val="PANEL 南區焚化爐"/>
      <sheetName val="NEW-PANEL"/>
      <sheetName val="MV-PANEL"/>
      <sheetName val="Sheet2"/>
      <sheetName val="Sheet3"/>
      <sheetName val="Tong San luong"/>
      <sheetName val="TQT"/>
      <sheetName val="Tong Quyettoan"/>
      <sheetName val="Quyettoan 2001"/>
      <sheetName val="TT tam ung"/>
      <sheetName val="QT thue 2001"/>
      <sheetName val="P bo CPC 2001"/>
      <sheetName val="PB KHTS 2001"/>
      <sheetName val="Dieuchinh thueVAT"/>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hop30.9"/>
      <sheetName val="Tonghop15.7"/>
      <sheetName val="Tonghop30.6"/>
      <sheetName val="Tonghop30.4"/>
      <sheetName val="Tonghop30.2"/>
      <sheetName val="Tonghop31.12"/>
      <sheetName val="CPQl"/>
      <sheetName val="DBDAN"/>
      <sheetName val="CTCCN"/>
      <sheetName val="TDC"/>
      <sheetName val="Daotao"/>
      <sheetName val="Quang Tri"/>
      <sheetName val="TTHue"/>
      <sheetName val="Da Nang"/>
      <sheetName val="Quang Nam"/>
      <sheetName val="Quang Ngai"/>
      <sheetName val="TH DH-QN"/>
      <sheetName val="KP HD"/>
      <sheetName val="DB HD"/>
      <sheetName val="TH"/>
      <sheetName val="KHthuvon T3-2003"/>
      <sheetName val="KHThuvonT4-2003"/>
      <sheetName val="THuchienKHTVQI-2003"/>
      <sheetName val="KHTV Q2-2003"/>
      <sheetName val="Thang5-0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KM0+KM1"/>
      <sheetName val="KM1+KM2"/>
      <sheetName val="KM2+KM3"/>
      <sheetName val="Nen-Mat"/>
      <sheetName val="Ho ga"/>
      <sheetName val="Ho thu"/>
      <sheetName val=" Kl ranh kin BT, H30"/>
      <sheetName val="1.2-Kluong bo via &amp; rdan"/>
      <sheetName val="2.2-Kluong lat he"/>
      <sheetName val="BIA KP"/>
      <sheetName val="ccdc"/>
      <sheetName val="pbnvlieu"/>
      <sheetName val="NKNVLIEUBSUNG"/>
      <sheetName val="pbcpqlq4"/>
      <sheetName val="pbcpchung"/>
      <sheetName val="pbccdcDUNG"/>
      <sheetName val="NVLQ1+2,03"/>
      <sheetName val="CCDCQ1+2.03"/>
      <sheetName val="1421Q1+2"/>
      <sheetName val="XXXXXXX0"/>
      <sheetName val="THop (2)"/>
      <sheetName val="phÐp 99"/>
      <sheetName val="Nghi s¬n (2)"/>
      <sheetName val="kt1 (2)"/>
      <sheetName val="Tiepthi"/>
      <sheetName val="THop"/>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Chart1"/>
      <sheetName val="Phantich"/>
      <sheetName val="Toan_DA"/>
      <sheetName val="2004"/>
      <sheetName val="2005"/>
      <sheetName val="XL4Test5"/>
      <sheetName val="Congty"/>
      <sheetName val="VPPN"/>
      <sheetName val="XN74"/>
      <sheetName val="XN54"/>
      <sheetName val="XN33"/>
      <sheetName val="NK96"/>
      <sheetName val="tong hop"/>
      <sheetName val="phan tich DG"/>
      <sheetName val="gia vat lieu"/>
      <sheetName val="gia xe may"/>
      <sheetName val="gia nhan cong"/>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3"/>
      <sheetName val="KCT moi"/>
      <sheetName val="KCT moi (2)"/>
      <sheetName val="Hoi"/>
      <sheetName val="T4"/>
      <sheetName val="T5"/>
      <sheetName val="Quytien mat2003 baocao)"/>
      <sheetName val="T4 (2)"/>
      <sheetName val="T6"/>
      <sheetName val="T6Bich"/>
      <sheetName val="Ph-Thu"/>
      <sheetName val="Ph-Thu (2)"/>
      <sheetName val="PC (2)"/>
      <sheetName val="Chart2"/>
      <sheetName val="PC (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5 nam (tach)"/>
      <sheetName val="5 nam (tach) (2)"/>
      <sheetName val="KH 2003"/>
      <sheetName val="KHOI LUONG"/>
      <sheetName val="NEW_PANEL"/>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heet30"/>
      <sheetName val="BL01"/>
      <sheetName val="BL02"/>
      <sheetName val="BL03"/>
      <sheetName val="valeurs de base"/>
      <sheetName val="_heet30"/>
      <sheetName val="400-415.37"/>
      <sheetName val="KL NR2"/>
      <sheetName val="NR2 565 PQ DQ"/>
      <sheetName val="565 DD"/>
      <sheetName val="M2-415.37"/>
      <sheetName val="Cong"/>
      <sheetName val="507 PQ"/>
      <sheetName val="507 DD"/>
      <sheetName val=" Subbase"/>
      <sheetName val="NR2"/>
      <sheetName val="TK331A"/>
      <sheetName val="TK131B"/>
      <sheetName val="TK131A"/>
      <sheetName val="TK 331c1"/>
      <sheetName val="TK331C"/>
      <sheetName val="CT331-2003"/>
      <sheetName val="CT 331"/>
      <sheetName val="CT131-2003"/>
      <sheetName val="CT 131"/>
      <sheetName val="TK331B"/>
      <sheetName val="DTCT"/>
      <sheetName val="PTVT"/>
      <sheetName val="THDT"/>
      <sheetName val="THVT"/>
      <sheetName val="THGT"/>
      <sheetName val="cong40_x0016_-410"/>
      <sheetName val="ton tam"/>
      <sheetName val="Thep hinh"/>
      <sheetName val="p-in"/>
      <sheetName val="K255 SBasa"/>
      <sheetName val=""/>
      <sheetName val="gia vat mieu"/>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SKH HN"/>
      <sheetName val="NKY "/>
      <sheetName val="DS-TT"/>
      <sheetName val=" HN NHAP"/>
      <sheetName val="KHO HN"/>
      <sheetName val="CNO "/>
      <sheetName val="Sheet4"/>
      <sheetName val="_x0012_2-9"/>
      <sheetName val="kh Òv-10"/>
      <sheetName val="Sheet5"/>
      <sheetName val="Sheet6"/>
      <sheetName val="Sheet7"/>
      <sheetName val="Sheet8"/>
      <sheetName val="Sheet9"/>
      <sheetName val="Sheet10"/>
      <sheetName val="Sheet13"/>
      <sheetName val="Sheet14"/>
      <sheetName val="Sheet15"/>
      <sheetName val="Sheet16"/>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Shaet28"/>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SŨeet3"/>
      <sheetName val="Sheep75"/>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8-10"/>
      <sheetName val="T9"/>
      <sheetName val="T2"/>
      <sheetName val="T1"/>
      <sheetName val="[PANEL.XLSŝQT thue 2001"/>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uong"/>
      <sheetName val="UH"/>
      <sheetName val="Sheetး6"/>
      <sheetName val="NEW-PAN၅L"/>
      <sheetName val="[PANEL.XLSၝXL4Test5"/>
      <sheetName val="Tuan B_x0000_ao"/>
      <sheetName val="KHTV _x0003__x0000_-2003"/>
      <sheetName val="TH FF140"/>
      <sheetName val="TH FF177"/>
      <sheetName val="w00000_x0010_0"/>
      <sheetName val="KLHT"/>
      <sheetName val="Tuan B"/>
      <sheetName val="KHTV 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refreshError="1"/>
      <sheetData sheetId="713"/>
      <sheetData sheetId="7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BA"/>
      <sheetName val="Netbook"/>
      <sheetName val="DZ"/>
      <sheetName val="XL4Poppy"/>
      <sheetName val="T3-99"/>
      <sheetName val="T4-99"/>
      <sheetName val="T5-99"/>
      <sheetName val="T6-99"/>
      <sheetName val="T7-99"/>
      <sheetName val="T8-99"/>
      <sheetName val="T9-99"/>
      <sheetName val="T10-99"/>
      <sheetName val="T11-99"/>
      <sheetName val="T12-99"/>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00000000"/>
      <sheetName val="PA_coso"/>
      <sheetName val="PA_von"/>
      <sheetName val="PA_nhucau"/>
      <sheetName val="PA_TH"/>
      <sheetName val="THDT"/>
      <sheetName val="XL35"/>
      <sheetName val="Sheet2"/>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Congty"/>
      <sheetName val="VPPN"/>
      <sheetName val="XN74"/>
      <sheetName val="XN54"/>
      <sheetName val="XN33"/>
      <sheetName val="NK96"/>
      <sheetName val="XL4Test5"/>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Bieu 2a"/>
      <sheetName val="MTL$-INTER"/>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7"/>
  <sheetViews>
    <sheetView tabSelected="1" topLeftCell="A73" zoomScale="85" zoomScaleNormal="85" workbookViewId="0">
      <selection activeCell="A2" sqref="A2:X2"/>
    </sheetView>
  </sheetViews>
  <sheetFormatPr defaultRowHeight="15" x14ac:dyDescent="0.25"/>
  <cols>
    <col min="1" max="1" width="6.5703125" style="236" customWidth="1"/>
    <col min="2" max="2" width="2.28515625" style="236" customWidth="1"/>
    <col min="3" max="3" width="6.28515625" style="236" customWidth="1"/>
    <col min="4" max="4" width="12.28515625" style="236" bestFit="1" customWidth="1"/>
    <col min="5" max="5" width="14.42578125" style="236" customWidth="1"/>
    <col min="6" max="6" width="20.85546875" style="236" bestFit="1" customWidth="1"/>
    <col min="7" max="7" width="10.140625" style="236" bestFit="1" customWidth="1"/>
    <col min="8" max="8" width="8.140625" style="236" bestFit="1" customWidth="1"/>
    <col min="9" max="9" width="8.140625" style="236" customWidth="1"/>
    <col min="10" max="12" width="8.140625" style="236" bestFit="1" customWidth="1"/>
    <col min="13" max="13" width="8.7109375" style="236" bestFit="1" customWidth="1"/>
    <col min="14" max="14" width="10.140625" style="236" bestFit="1" customWidth="1"/>
    <col min="15" max="15" width="12.140625" style="236" bestFit="1" customWidth="1"/>
    <col min="16" max="17" width="10" style="236" bestFit="1" customWidth="1"/>
    <col min="18" max="19" width="10.7109375" style="236" bestFit="1" customWidth="1"/>
    <col min="20" max="21" width="5.28515625" style="236" bestFit="1" customWidth="1"/>
    <col min="22" max="23" width="10.7109375" style="236" bestFit="1" customWidth="1"/>
    <col min="24" max="24" width="14.5703125" style="236" bestFit="1" customWidth="1"/>
    <col min="25" max="16384" width="9.140625" style="236"/>
  </cols>
  <sheetData>
    <row r="1" spans="1:24" ht="24.75" x14ac:dyDescent="0.3">
      <c r="A1" s="375"/>
      <c r="B1" s="375"/>
      <c r="C1" s="375"/>
      <c r="D1" s="375"/>
      <c r="E1" s="375"/>
      <c r="F1" s="375"/>
      <c r="G1" s="375"/>
      <c r="H1" s="375"/>
      <c r="I1" s="375"/>
      <c r="J1" s="375"/>
      <c r="K1" s="375"/>
      <c r="L1" s="375"/>
      <c r="M1" s="375"/>
      <c r="N1" s="375"/>
      <c r="O1" s="375"/>
      <c r="P1" s="375"/>
      <c r="Q1" s="375"/>
      <c r="R1" s="375"/>
      <c r="S1" s="375"/>
      <c r="T1" s="375"/>
      <c r="U1" s="375"/>
      <c r="V1" s="375"/>
      <c r="W1" s="375"/>
      <c r="X1" s="375"/>
    </row>
    <row r="2" spans="1:24" x14ac:dyDescent="0.25">
      <c r="A2" s="376"/>
      <c r="B2" s="376"/>
      <c r="C2" s="376"/>
      <c r="D2" s="376"/>
      <c r="E2" s="376"/>
      <c r="F2" s="376"/>
      <c r="G2" s="376"/>
      <c r="H2" s="376"/>
      <c r="I2" s="376"/>
      <c r="J2" s="376"/>
      <c r="K2" s="376"/>
      <c r="L2" s="376"/>
      <c r="M2" s="376"/>
      <c r="N2" s="376"/>
      <c r="O2" s="376"/>
      <c r="P2" s="376"/>
      <c r="Q2" s="376"/>
      <c r="R2" s="376"/>
      <c r="S2" s="376"/>
      <c r="T2" s="376"/>
      <c r="U2" s="376"/>
      <c r="V2" s="376"/>
      <c r="W2" s="376"/>
      <c r="X2" s="376"/>
    </row>
    <row r="3" spans="1:24" x14ac:dyDescent="0.25">
      <c r="A3" s="145"/>
      <c r="B3" s="146"/>
      <c r="C3" s="146"/>
      <c r="D3" s="146"/>
      <c r="E3" s="146"/>
      <c r="F3" s="146"/>
      <c r="G3" s="151"/>
      <c r="H3" s="146"/>
      <c r="I3" s="146"/>
      <c r="J3" s="146"/>
      <c r="K3" s="146"/>
      <c r="L3" s="146"/>
      <c r="M3" s="146"/>
      <c r="N3" s="146"/>
      <c r="O3" s="146"/>
      <c r="P3" s="146"/>
      <c r="Q3" s="146"/>
      <c r="R3" s="146"/>
      <c r="S3" s="146"/>
      <c r="T3" s="146"/>
      <c r="U3" s="146"/>
      <c r="V3" s="146"/>
      <c r="W3" s="146"/>
      <c r="X3" s="146"/>
    </row>
    <row r="4" spans="1:24" ht="18" x14ac:dyDescent="0.25">
      <c r="A4" s="377" t="s">
        <v>0</v>
      </c>
      <c r="B4" s="378"/>
      <c r="C4" s="378"/>
      <c r="D4" s="378"/>
      <c r="E4" s="378"/>
      <c r="F4" s="378"/>
      <c r="G4" s="378"/>
      <c r="H4" s="378"/>
      <c r="I4" s="378"/>
      <c r="J4" s="378"/>
      <c r="K4" s="378"/>
      <c r="L4" s="378"/>
      <c r="M4" s="378"/>
      <c r="N4" s="378"/>
      <c r="O4" s="378"/>
      <c r="P4" s="378"/>
      <c r="Q4" s="378"/>
      <c r="R4" s="378"/>
      <c r="S4" s="378"/>
      <c r="T4" s="378"/>
      <c r="U4" s="378"/>
      <c r="V4" s="378"/>
      <c r="W4" s="378"/>
      <c r="X4" s="379"/>
    </row>
    <row r="5" spans="1:24" x14ac:dyDescent="0.25">
      <c r="A5" s="357" t="s">
        <v>97</v>
      </c>
      <c r="B5" s="358"/>
      <c r="C5" s="358"/>
      <c r="D5" s="358"/>
      <c r="E5" s="358"/>
      <c r="F5" s="358"/>
      <c r="G5" s="358"/>
      <c r="H5" s="358"/>
      <c r="I5" s="358"/>
      <c r="J5" s="358"/>
      <c r="K5" s="358"/>
      <c r="L5" s="358"/>
      <c r="M5" s="358"/>
      <c r="N5" s="358"/>
      <c r="O5" s="358"/>
      <c r="P5" s="358"/>
      <c r="Q5" s="358"/>
      <c r="R5" s="358"/>
      <c r="S5" s="358"/>
      <c r="T5" s="358"/>
      <c r="U5" s="358"/>
      <c r="V5" s="358"/>
      <c r="W5" s="358"/>
      <c r="X5" s="359"/>
    </row>
    <row r="6" spans="1:24" x14ac:dyDescent="0.25">
      <c r="A6" s="357" t="s">
        <v>47</v>
      </c>
      <c r="B6" s="358"/>
      <c r="C6" s="358"/>
      <c r="D6" s="358"/>
      <c r="E6" s="358"/>
      <c r="F6" s="358"/>
      <c r="G6" s="358"/>
      <c r="H6" s="358"/>
      <c r="I6" s="358"/>
      <c r="J6" s="358"/>
      <c r="K6" s="358"/>
      <c r="L6" s="358"/>
      <c r="M6" s="358"/>
      <c r="N6" s="358"/>
      <c r="O6" s="358"/>
      <c r="P6" s="358"/>
      <c r="Q6" s="358"/>
      <c r="R6" s="358"/>
      <c r="S6" s="358"/>
      <c r="T6" s="358"/>
      <c r="U6" s="358"/>
      <c r="V6" s="358"/>
      <c r="W6" s="358"/>
      <c r="X6" s="359"/>
    </row>
    <row r="7" spans="1:24" x14ac:dyDescent="0.25">
      <c r="A7" s="357" t="s">
        <v>183</v>
      </c>
      <c r="B7" s="372"/>
      <c r="C7" s="372"/>
      <c r="D7" s="372"/>
      <c r="E7" s="372"/>
      <c r="F7" s="372"/>
      <c r="G7" s="153"/>
      <c r="H7" s="154"/>
      <c r="I7" s="154"/>
      <c r="J7" s="154"/>
      <c r="K7" s="154"/>
      <c r="L7" s="154"/>
      <c r="M7" s="154"/>
      <c r="N7" s="154"/>
      <c r="O7" s="373" t="s">
        <v>194</v>
      </c>
      <c r="P7" s="373"/>
      <c r="Q7" s="373"/>
      <c r="R7" s="373"/>
      <c r="S7" s="373"/>
      <c r="T7" s="373"/>
      <c r="U7" s="373"/>
      <c r="V7" s="373"/>
      <c r="W7" s="373"/>
      <c r="X7" s="374"/>
    </row>
    <row r="8" spans="1:24" x14ac:dyDescent="0.25">
      <c r="A8" s="357" t="s">
        <v>185</v>
      </c>
      <c r="B8" s="358"/>
      <c r="C8" s="358"/>
      <c r="D8" s="358"/>
      <c r="E8" s="358"/>
      <c r="F8" s="358"/>
      <c r="G8" s="358"/>
      <c r="H8" s="358"/>
      <c r="I8" s="358"/>
      <c r="J8" s="358"/>
      <c r="K8" s="358"/>
      <c r="L8" s="358"/>
      <c r="M8" s="358"/>
      <c r="N8" s="358"/>
      <c r="O8" s="358"/>
      <c r="P8" s="358"/>
      <c r="Q8" s="358"/>
      <c r="R8" s="358"/>
      <c r="S8" s="358"/>
      <c r="T8" s="358"/>
      <c r="U8" s="358"/>
      <c r="V8" s="358"/>
      <c r="W8" s="358"/>
      <c r="X8" s="359"/>
    </row>
    <row r="9" spans="1:24" x14ac:dyDescent="0.25">
      <c r="A9" s="360" t="s">
        <v>2</v>
      </c>
      <c r="B9" s="361"/>
      <c r="C9" s="362"/>
      <c r="D9" s="366" t="s">
        <v>3</v>
      </c>
      <c r="E9" s="366" t="s">
        <v>4</v>
      </c>
      <c r="F9" s="366" t="s">
        <v>5</v>
      </c>
      <c r="G9" s="360" t="s">
        <v>6</v>
      </c>
      <c r="H9" s="368" t="s">
        <v>7</v>
      </c>
      <c r="I9" s="368"/>
      <c r="J9" s="368"/>
      <c r="K9" s="368"/>
      <c r="L9" s="368"/>
      <c r="M9" s="366" t="s">
        <v>8</v>
      </c>
      <c r="N9" s="366" t="s">
        <v>9</v>
      </c>
      <c r="O9" s="368" t="s">
        <v>10</v>
      </c>
      <c r="R9" s="155" t="s">
        <v>11</v>
      </c>
      <c r="S9" s="155" t="s">
        <v>12</v>
      </c>
      <c r="T9" s="155" t="s">
        <v>13</v>
      </c>
      <c r="U9" s="155" t="s">
        <v>14</v>
      </c>
      <c r="V9" s="155" t="s">
        <v>12</v>
      </c>
      <c r="W9" s="155" t="s">
        <v>11</v>
      </c>
      <c r="X9" s="368" t="s">
        <v>15</v>
      </c>
    </row>
    <row r="10" spans="1:24" x14ac:dyDescent="0.25">
      <c r="A10" s="363"/>
      <c r="B10" s="364"/>
      <c r="C10" s="365"/>
      <c r="D10" s="367"/>
      <c r="E10" s="367"/>
      <c r="F10" s="367"/>
      <c r="G10" s="363"/>
      <c r="H10" s="155" t="s">
        <v>186</v>
      </c>
      <c r="I10" s="155" t="s">
        <v>187</v>
      </c>
      <c r="J10" s="155" t="s">
        <v>17</v>
      </c>
      <c r="K10" s="155" t="s">
        <v>18</v>
      </c>
      <c r="L10" s="155" t="s">
        <v>19</v>
      </c>
      <c r="M10" s="367"/>
      <c r="N10" s="367"/>
      <c r="O10" s="368"/>
      <c r="P10" s="155" t="s">
        <v>20</v>
      </c>
      <c r="Q10" s="155" t="s">
        <v>20</v>
      </c>
      <c r="R10" s="155" t="s">
        <v>20</v>
      </c>
      <c r="S10" s="155" t="s">
        <v>20</v>
      </c>
      <c r="T10" s="155" t="s">
        <v>21</v>
      </c>
      <c r="U10" s="155" t="s">
        <v>21</v>
      </c>
      <c r="V10" s="155" t="s">
        <v>21</v>
      </c>
      <c r="W10" s="156" t="s">
        <v>21</v>
      </c>
      <c r="X10" s="368"/>
    </row>
    <row r="11" spans="1:24" x14ac:dyDescent="0.25">
      <c r="A11" s="157">
        <v>1</v>
      </c>
      <c r="B11" s="158" t="s">
        <v>22</v>
      </c>
      <c r="C11" s="159">
        <f>D11</f>
        <v>1</v>
      </c>
      <c r="D11" s="160">
        <v>1</v>
      </c>
      <c r="E11" s="161" t="s">
        <v>188</v>
      </c>
      <c r="F11" s="237" t="s">
        <v>23</v>
      </c>
      <c r="G11" s="158">
        <v>195770</v>
      </c>
      <c r="H11" s="161">
        <v>20</v>
      </c>
      <c r="I11" s="161"/>
      <c r="J11" s="161"/>
      <c r="K11" s="161"/>
      <c r="L11" s="161"/>
      <c r="M11" s="158"/>
      <c r="N11" s="158">
        <v>20</v>
      </c>
      <c r="O11" s="163">
        <f t="shared" ref="O11:O40" si="0">N11*D11</f>
        <v>20</v>
      </c>
      <c r="P11" s="164">
        <v>11</v>
      </c>
      <c r="Q11" s="164">
        <v>14</v>
      </c>
      <c r="R11" s="165">
        <f t="shared" ref="R11:R40" si="1">P11*D11</f>
        <v>11</v>
      </c>
      <c r="S11" s="165">
        <f t="shared" ref="S11:S40" si="2">Q11*D11</f>
        <v>14</v>
      </c>
      <c r="T11" s="165">
        <f t="shared" ref="T11:U26" si="3">P11/2.204619783</f>
        <v>4.9895224949090462</v>
      </c>
      <c r="U11" s="165">
        <f t="shared" si="3"/>
        <v>6.350301357156968</v>
      </c>
      <c r="V11" s="165">
        <f t="shared" ref="V11:V40" si="4">T11*D11</f>
        <v>4.9895224949090462</v>
      </c>
      <c r="W11" s="166">
        <f t="shared" ref="W11:W40" si="5">U11*D11</f>
        <v>6.350301357156968</v>
      </c>
      <c r="X11" s="167">
        <f t="shared" ref="X11:X40" si="6">SUM(D11:D11)</f>
        <v>1</v>
      </c>
    </row>
    <row r="12" spans="1:24" x14ac:dyDescent="0.25">
      <c r="A12" s="157">
        <f t="shared" ref="A12:A25" si="7">1+C11</f>
        <v>2</v>
      </c>
      <c r="B12" s="158" t="s">
        <v>22</v>
      </c>
      <c r="C12" s="159">
        <f t="shared" ref="C12:C25" si="8">C11+D12</f>
        <v>5</v>
      </c>
      <c r="D12" s="160">
        <v>4</v>
      </c>
      <c r="E12" s="161" t="s">
        <v>188</v>
      </c>
      <c r="F12" s="237" t="s">
        <v>23</v>
      </c>
      <c r="G12" s="158">
        <v>195771</v>
      </c>
      <c r="H12" s="161"/>
      <c r="I12" s="161">
        <v>20</v>
      </c>
      <c r="J12" s="161"/>
      <c r="K12" s="161"/>
      <c r="L12" s="161"/>
      <c r="M12" s="158"/>
      <c r="N12" s="158">
        <v>20</v>
      </c>
      <c r="O12" s="163">
        <f t="shared" si="0"/>
        <v>80</v>
      </c>
      <c r="P12" s="164">
        <v>11</v>
      </c>
      <c r="Q12" s="164">
        <v>14</v>
      </c>
      <c r="R12" s="165">
        <f t="shared" si="1"/>
        <v>44</v>
      </c>
      <c r="S12" s="165">
        <f t="shared" si="2"/>
        <v>56</v>
      </c>
      <c r="T12" s="165">
        <f t="shared" si="3"/>
        <v>4.9895224949090462</v>
      </c>
      <c r="U12" s="165">
        <f t="shared" si="3"/>
        <v>6.350301357156968</v>
      </c>
      <c r="V12" s="165">
        <f t="shared" si="4"/>
        <v>19.958089979636185</v>
      </c>
      <c r="W12" s="166">
        <f t="shared" si="5"/>
        <v>25.401205428627872</v>
      </c>
      <c r="X12" s="167">
        <f t="shared" si="6"/>
        <v>4</v>
      </c>
    </row>
    <row r="13" spans="1:24" x14ac:dyDescent="0.25">
      <c r="A13" s="157">
        <f t="shared" si="7"/>
        <v>6</v>
      </c>
      <c r="B13" s="158" t="s">
        <v>22</v>
      </c>
      <c r="C13" s="159">
        <f t="shared" si="8"/>
        <v>6</v>
      </c>
      <c r="D13" s="160">
        <v>1</v>
      </c>
      <c r="E13" s="161" t="s">
        <v>188</v>
      </c>
      <c r="F13" s="237" t="s">
        <v>23</v>
      </c>
      <c r="G13" s="158">
        <v>195771</v>
      </c>
      <c r="H13" s="161"/>
      <c r="I13" s="161">
        <v>14</v>
      </c>
      <c r="J13" s="161"/>
      <c r="K13" s="161"/>
      <c r="L13" s="161"/>
      <c r="M13" s="158"/>
      <c r="N13" s="158">
        <v>14</v>
      </c>
      <c r="O13" s="163">
        <f t="shared" si="0"/>
        <v>14</v>
      </c>
      <c r="P13" s="164">
        <v>11</v>
      </c>
      <c r="Q13" s="164">
        <v>14</v>
      </c>
      <c r="R13" s="165">
        <f t="shared" si="1"/>
        <v>11</v>
      </c>
      <c r="S13" s="165">
        <f t="shared" si="2"/>
        <v>14</v>
      </c>
      <c r="T13" s="165">
        <f t="shared" si="3"/>
        <v>4.9895224949090462</v>
      </c>
      <c r="U13" s="165">
        <f t="shared" si="3"/>
        <v>6.350301357156968</v>
      </c>
      <c r="V13" s="165">
        <f t="shared" si="4"/>
        <v>4.9895224949090462</v>
      </c>
      <c r="W13" s="166">
        <f t="shared" si="5"/>
        <v>6.350301357156968</v>
      </c>
      <c r="X13" s="167">
        <f t="shared" si="6"/>
        <v>1</v>
      </c>
    </row>
    <row r="14" spans="1:24" x14ac:dyDescent="0.25">
      <c r="A14" s="157">
        <f t="shared" si="7"/>
        <v>7</v>
      </c>
      <c r="B14" s="158" t="s">
        <v>22</v>
      </c>
      <c r="C14" s="159">
        <f t="shared" si="8"/>
        <v>8</v>
      </c>
      <c r="D14" s="160">
        <v>2</v>
      </c>
      <c r="E14" s="161" t="s">
        <v>188</v>
      </c>
      <c r="F14" s="237" t="s">
        <v>23</v>
      </c>
      <c r="G14" s="158">
        <v>195772</v>
      </c>
      <c r="H14" s="161"/>
      <c r="I14" s="161"/>
      <c r="J14" s="161">
        <v>20</v>
      </c>
      <c r="K14" s="161"/>
      <c r="L14" s="161"/>
      <c r="M14" s="158"/>
      <c r="N14" s="158">
        <v>20</v>
      </c>
      <c r="O14" s="163">
        <f t="shared" si="0"/>
        <v>40</v>
      </c>
      <c r="P14" s="164">
        <v>11</v>
      </c>
      <c r="Q14" s="164">
        <v>14</v>
      </c>
      <c r="R14" s="165">
        <f t="shared" si="1"/>
        <v>22</v>
      </c>
      <c r="S14" s="165">
        <f t="shared" si="2"/>
        <v>28</v>
      </c>
      <c r="T14" s="165">
        <f t="shared" si="3"/>
        <v>4.9895224949090462</v>
      </c>
      <c r="U14" s="165">
        <f t="shared" si="3"/>
        <v>6.350301357156968</v>
      </c>
      <c r="V14" s="165">
        <f t="shared" si="4"/>
        <v>9.9790449898180924</v>
      </c>
      <c r="W14" s="166">
        <f t="shared" si="5"/>
        <v>12.700602714313936</v>
      </c>
      <c r="X14" s="167">
        <f t="shared" si="6"/>
        <v>2</v>
      </c>
    </row>
    <row r="15" spans="1:24" x14ac:dyDescent="0.25">
      <c r="A15" s="157">
        <f t="shared" si="7"/>
        <v>9</v>
      </c>
      <c r="B15" s="158" t="s">
        <v>22</v>
      </c>
      <c r="C15" s="159">
        <f t="shared" si="8"/>
        <v>9</v>
      </c>
      <c r="D15" s="160">
        <v>1</v>
      </c>
      <c r="E15" s="161" t="s">
        <v>188</v>
      </c>
      <c r="F15" s="237" t="s">
        <v>23</v>
      </c>
      <c r="G15" s="158">
        <v>195772</v>
      </c>
      <c r="H15" s="161"/>
      <c r="I15" s="161"/>
      <c r="J15" s="161">
        <v>21</v>
      </c>
      <c r="K15" s="161"/>
      <c r="L15" s="161"/>
      <c r="M15" s="158"/>
      <c r="N15" s="158">
        <v>21</v>
      </c>
      <c r="O15" s="163">
        <f t="shared" si="0"/>
        <v>21</v>
      </c>
      <c r="P15" s="164">
        <v>11</v>
      </c>
      <c r="Q15" s="164">
        <v>14</v>
      </c>
      <c r="R15" s="165">
        <f t="shared" si="1"/>
        <v>11</v>
      </c>
      <c r="S15" s="165">
        <f t="shared" si="2"/>
        <v>14</v>
      </c>
      <c r="T15" s="165">
        <f t="shared" si="3"/>
        <v>4.9895224949090462</v>
      </c>
      <c r="U15" s="165">
        <f t="shared" si="3"/>
        <v>6.350301357156968</v>
      </c>
      <c r="V15" s="165">
        <f t="shared" si="4"/>
        <v>4.9895224949090462</v>
      </c>
      <c r="W15" s="166">
        <f t="shared" si="5"/>
        <v>6.350301357156968</v>
      </c>
      <c r="X15" s="167">
        <f t="shared" si="6"/>
        <v>1</v>
      </c>
    </row>
    <row r="16" spans="1:24" x14ac:dyDescent="0.25">
      <c r="A16" s="157">
        <f t="shared" si="7"/>
        <v>10</v>
      </c>
      <c r="B16" s="158" t="s">
        <v>22</v>
      </c>
      <c r="C16" s="159">
        <f t="shared" si="8"/>
        <v>14</v>
      </c>
      <c r="D16" s="160">
        <v>5</v>
      </c>
      <c r="E16" s="161" t="s">
        <v>188</v>
      </c>
      <c r="F16" s="237" t="s">
        <v>23</v>
      </c>
      <c r="G16" s="158">
        <v>195773</v>
      </c>
      <c r="H16" s="161"/>
      <c r="I16" s="161"/>
      <c r="J16" s="161"/>
      <c r="K16" s="161">
        <v>20</v>
      </c>
      <c r="L16" s="161"/>
      <c r="M16" s="158"/>
      <c r="N16" s="158">
        <v>20</v>
      </c>
      <c r="O16" s="163">
        <f t="shared" si="0"/>
        <v>100</v>
      </c>
      <c r="P16" s="164">
        <v>11</v>
      </c>
      <c r="Q16" s="164">
        <v>14</v>
      </c>
      <c r="R16" s="165">
        <f t="shared" si="1"/>
        <v>55</v>
      </c>
      <c r="S16" s="165">
        <f t="shared" si="2"/>
        <v>70</v>
      </c>
      <c r="T16" s="165">
        <f t="shared" si="3"/>
        <v>4.9895224949090462</v>
      </c>
      <c r="U16" s="165">
        <f t="shared" si="3"/>
        <v>6.350301357156968</v>
      </c>
      <c r="V16" s="165">
        <f t="shared" si="4"/>
        <v>24.947612474545231</v>
      </c>
      <c r="W16" s="166">
        <f t="shared" si="5"/>
        <v>31.751506785784841</v>
      </c>
      <c r="X16" s="167">
        <f t="shared" si="6"/>
        <v>5</v>
      </c>
    </row>
    <row r="17" spans="1:24" x14ac:dyDescent="0.25">
      <c r="A17" s="157">
        <f t="shared" si="7"/>
        <v>15</v>
      </c>
      <c r="B17" s="158" t="s">
        <v>22</v>
      </c>
      <c r="C17" s="159">
        <f t="shared" si="8"/>
        <v>15</v>
      </c>
      <c r="D17" s="160">
        <v>1</v>
      </c>
      <c r="E17" s="161" t="s">
        <v>188</v>
      </c>
      <c r="F17" s="237" t="s">
        <v>23</v>
      </c>
      <c r="G17" s="158">
        <v>195773</v>
      </c>
      <c r="H17" s="161"/>
      <c r="I17" s="161"/>
      <c r="J17" s="161"/>
      <c r="K17" s="161">
        <v>23</v>
      </c>
      <c r="L17" s="161"/>
      <c r="M17" s="158"/>
      <c r="N17" s="158">
        <v>23</v>
      </c>
      <c r="O17" s="163">
        <f t="shared" si="0"/>
        <v>23</v>
      </c>
      <c r="P17" s="164">
        <v>11</v>
      </c>
      <c r="Q17" s="164">
        <v>14</v>
      </c>
      <c r="R17" s="165">
        <f t="shared" si="1"/>
        <v>11</v>
      </c>
      <c r="S17" s="165">
        <f t="shared" si="2"/>
        <v>14</v>
      </c>
      <c r="T17" s="165">
        <f t="shared" si="3"/>
        <v>4.9895224949090462</v>
      </c>
      <c r="U17" s="165">
        <f t="shared" si="3"/>
        <v>6.350301357156968</v>
      </c>
      <c r="V17" s="165">
        <f t="shared" si="4"/>
        <v>4.9895224949090462</v>
      </c>
      <c r="W17" s="166">
        <f t="shared" si="5"/>
        <v>6.350301357156968</v>
      </c>
      <c r="X17" s="167">
        <f t="shared" si="6"/>
        <v>1</v>
      </c>
    </row>
    <row r="18" spans="1:24" x14ac:dyDescent="0.25">
      <c r="A18" s="157">
        <f t="shared" si="7"/>
        <v>16</v>
      </c>
      <c r="B18" s="158" t="s">
        <v>22</v>
      </c>
      <c r="C18" s="159">
        <f t="shared" si="8"/>
        <v>17</v>
      </c>
      <c r="D18" s="160">
        <v>2</v>
      </c>
      <c r="E18" s="161" t="s">
        <v>188</v>
      </c>
      <c r="F18" s="237" t="s">
        <v>23</v>
      </c>
      <c r="G18" s="158">
        <v>195774</v>
      </c>
      <c r="H18" s="161"/>
      <c r="I18" s="161"/>
      <c r="J18" s="161"/>
      <c r="K18" s="161"/>
      <c r="L18" s="161">
        <v>20</v>
      </c>
      <c r="M18" s="158"/>
      <c r="N18" s="158">
        <v>20</v>
      </c>
      <c r="O18" s="163">
        <f t="shared" si="0"/>
        <v>40</v>
      </c>
      <c r="P18" s="164">
        <v>11</v>
      </c>
      <c r="Q18" s="164">
        <v>14</v>
      </c>
      <c r="R18" s="165">
        <f t="shared" si="1"/>
        <v>22</v>
      </c>
      <c r="S18" s="165">
        <f t="shared" si="2"/>
        <v>28</v>
      </c>
      <c r="T18" s="165">
        <f t="shared" si="3"/>
        <v>4.9895224949090462</v>
      </c>
      <c r="U18" s="165">
        <f t="shared" si="3"/>
        <v>6.350301357156968</v>
      </c>
      <c r="V18" s="165">
        <f t="shared" si="4"/>
        <v>9.9790449898180924</v>
      </c>
      <c r="W18" s="166">
        <f t="shared" si="5"/>
        <v>12.700602714313936</v>
      </c>
      <c r="X18" s="167">
        <f t="shared" si="6"/>
        <v>2</v>
      </c>
    </row>
    <row r="19" spans="1:24" x14ac:dyDescent="0.25">
      <c r="A19" s="157">
        <f t="shared" si="7"/>
        <v>18</v>
      </c>
      <c r="B19" s="158" t="s">
        <v>22</v>
      </c>
      <c r="C19" s="159">
        <f t="shared" si="8"/>
        <v>18</v>
      </c>
      <c r="D19" s="160">
        <v>1</v>
      </c>
      <c r="E19" s="161" t="s">
        <v>188</v>
      </c>
      <c r="F19" s="237" t="s">
        <v>23</v>
      </c>
      <c r="G19" s="158">
        <v>195774</v>
      </c>
      <c r="H19" s="161"/>
      <c r="I19" s="161"/>
      <c r="J19" s="161"/>
      <c r="K19" s="161"/>
      <c r="L19" s="161">
        <v>11</v>
      </c>
      <c r="M19" s="158"/>
      <c r="N19" s="158">
        <v>11</v>
      </c>
      <c r="O19" s="163">
        <f t="shared" si="0"/>
        <v>11</v>
      </c>
      <c r="P19" s="164">
        <v>11</v>
      </c>
      <c r="Q19" s="164">
        <v>14</v>
      </c>
      <c r="R19" s="165">
        <f t="shared" si="1"/>
        <v>11</v>
      </c>
      <c r="S19" s="165">
        <f t="shared" si="2"/>
        <v>14</v>
      </c>
      <c r="T19" s="165">
        <f t="shared" si="3"/>
        <v>4.9895224949090462</v>
      </c>
      <c r="U19" s="165">
        <f t="shared" si="3"/>
        <v>6.350301357156968</v>
      </c>
      <c r="V19" s="165">
        <f t="shared" si="4"/>
        <v>4.9895224949090462</v>
      </c>
      <c r="W19" s="166">
        <f t="shared" si="5"/>
        <v>6.350301357156968</v>
      </c>
      <c r="X19" s="167">
        <f t="shared" si="6"/>
        <v>1</v>
      </c>
    </row>
    <row r="20" spans="1:24" x14ac:dyDescent="0.25">
      <c r="A20" s="157">
        <f t="shared" si="7"/>
        <v>19</v>
      </c>
      <c r="B20" s="158" t="s">
        <v>22</v>
      </c>
      <c r="C20" s="159">
        <f t="shared" si="8"/>
        <v>19</v>
      </c>
      <c r="D20" s="160">
        <v>1</v>
      </c>
      <c r="E20" s="161" t="s">
        <v>188</v>
      </c>
      <c r="F20" s="237" t="s">
        <v>24</v>
      </c>
      <c r="G20" s="158">
        <v>195775</v>
      </c>
      <c r="H20" s="161">
        <v>14</v>
      </c>
      <c r="I20" s="161"/>
      <c r="J20" s="161"/>
      <c r="K20" s="161"/>
      <c r="L20" s="161"/>
      <c r="M20" s="158"/>
      <c r="N20" s="158">
        <v>14</v>
      </c>
      <c r="O20" s="163">
        <f t="shared" si="0"/>
        <v>14</v>
      </c>
      <c r="P20" s="164">
        <v>8</v>
      </c>
      <c r="Q20" s="164">
        <v>11</v>
      </c>
      <c r="R20" s="165">
        <f t="shared" si="1"/>
        <v>8</v>
      </c>
      <c r="S20" s="165">
        <f t="shared" si="2"/>
        <v>11</v>
      </c>
      <c r="T20" s="165">
        <f t="shared" si="3"/>
        <v>3.6287436326611244</v>
      </c>
      <c r="U20" s="165">
        <f t="shared" si="3"/>
        <v>4.9895224949090462</v>
      </c>
      <c r="V20" s="165">
        <f t="shared" si="4"/>
        <v>3.6287436326611244</v>
      </c>
      <c r="W20" s="166">
        <f t="shared" si="5"/>
        <v>4.9895224949090462</v>
      </c>
      <c r="X20" s="167">
        <f t="shared" si="6"/>
        <v>1</v>
      </c>
    </row>
    <row r="21" spans="1:24" x14ac:dyDescent="0.25">
      <c r="A21" s="157">
        <f t="shared" si="7"/>
        <v>20</v>
      </c>
      <c r="B21" s="158" t="s">
        <v>22</v>
      </c>
      <c r="C21" s="159">
        <f t="shared" si="8"/>
        <v>23</v>
      </c>
      <c r="D21" s="213">
        <v>4</v>
      </c>
      <c r="E21" s="161" t="s">
        <v>188</v>
      </c>
      <c r="F21" s="237" t="s">
        <v>24</v>
      </c>
      <c r="G21" s="158">
        <v>195776</v>
      </c>
      <c r="H21" s="158"/>
      <c r="I21" s="158">
        <v>14</v>
      </c>
      <c r="J21" s="158"/>
      <c r="K21" s="158"/>
      <c r="L21" s="158"/>
      <c r="M21" s="213"/>
      <c r="N21" s="158">
        <v>14</v>
      </c>
      <c r="O21" s="163">
        <f t="shared" si="0"/>
        <v>56</v>
      </c>
      <c r="P21" s="164">
        <v>8</v>
      </c>
      <c r="Q21" s="164">
        <v>11</v>
      </c>
      <c r="R21" s="165">
        <f t="shared" si="1"/>
        <v>32</v>
      </c>
      <c r="S21" s="165">
        <f t="shared" si="2"/>
        <v>44</v>
      </c>
      <c r="T21" s="165">
        <f t="shared" si="3"/>
        <v>3.6287436326611244</v>
      </c>
      <c r="U21" s="165">
        <f t="shared" si="3"/>
        <v>4.9895224949090462</v>
      </c>
      <c r="V21" s="165">
        <f t="shared" si="4"/>
        <v>14.514974530644498</v>
      </c>
      <c r="W21" s="166">
        <f t="shared" si="5"/>
        <v>19.958089979636185</v>
      </c>
      <c r="X21" s="167">
        <f t="shared" si="6"/>
        <v>4</v>
      </c>
    </row>
    <row r="22" spans="1:24" x14ac:dyDescent="0.25">
      <c r="A22" s="157">
        <f t="shared" si="7"/>
        <v>24</v>
      </c>
      <c r="B22" s="158" t="s">
        <v>22</v>
      </c>
      <c r="C22" s="159">
        <f t="shared" si="8"/>
        <v>24</v>
      </c>
      <c r="D22" s="213">
        <v>1</v>
      </c>
      <c r="E22" s="161" t="s">
        <v>188</v>
      </c>
      <c r="F22" s="237" t="s">
        <v>24</v>
      </c>
      <c r="G22" s="158">
        <v>195776</v>
      </c>
      <c r="H22" s="158"/>
      <c r="I22" s="158">
        <v>9</v>
      </c>
      <c r="J22" s="158"/>
      <c r="K22" s="158"/>
      <c r="L22" s="158"/>
      <c r="M22" s="213"/>
      <c r="N22" s="158">
        <v>9</v>
      </c>
      <c r="O22" s="163">
        <f t="shared" si="0"/>
        <v>9</v>
      </c>
      <c r="P22" s="164">
        <v>8</v>
      </c>
      <c r="Q22" s="164">
        <v>11</v>
      </c>
      <c r="R22" s="165">
        <f t="shared" si="1"/>
        <v>8</v>
      </c>
      <c r="S22" s="165">
        <f t="shared" si="2"/>
        <v>11</v>
      </c>
      <c r="T22" s="165">
        <f t="shared" si="3"/>
        <v>3.6287436326611244</v>
      </c>
      <c r="U22" s="165">
        <f t="shared" si="3"/>
        <v>4.9895224949090462</v>
      </c>
      <c r="V22" s="165">
        <f t="shared" si="4"/>
        <v>3.6287436326611244</v>
      </c>
      <c r="W22" s="166">
        <f t="shared" si="5"/>
        <v>4.9895224949090462</v>
      </c>
      <c r="X22" s="167">
        <f t="shared" si="6"/>
        <v>1</v>
      </c>
    </row>
    <row r="23" spans="1:24" x14ac:dyDescent="0.25">
      <c r="A23" s="157">
        <f t="shared" si="7"/>
        <v>25</v>
      </c>
      <c r="B23" s="158" t="s">
        <v>22</v>
      </c>
      <c r="C23" s="159">
        <f t="shared" si="8"/>
        <v>27</v>
      </c>
      <c r="D23" s="213">
        <v>3</v>
      </c>
      <c r="E23" s="161" t="s">
        <v>188</v>
      </c>
      <c r="F23" s="237" t="s">
        <v>24</v>
      </c>
      <c r="G23" s="158">
        <v>195777</v>
      </c>
      <c r="H23" s="158"/>
      <c r="I23" s="158"/>
      <c r="J23" s="158">
        <v>14</v>
      </c>
      <c r="K23" s="158"/>
      <c r="L23" s="158"/>
      <c r="M23" s="213"/>
      <c r="N23" s="158">
        <v>14</v>
      </c>
      <c r="O23" s="163">
        <f t="shared" si="0"/>
        <v>42</v>
      </c>
      <c r="P23" s="164">
        <v>8</v>
      </c>
      <c r="Q23" s="164">
        <v>11</v>
      </c>
      <c r="R23" s="165">
        <f t="shared" si="1"/>
        <v>24</v>
      </c>
      <c r="S23" s="165">
        <f t="shared" si="2"/>
        <v>33</v>
      </c>
      <c r="T23" s="165">
        <f t="shared" si="3"/>
        <v>3.6287436326611244</v>
      </c>
      <c r="U23" s="165">
        <f t="shared" si="3"/>
        <v>4.9895224949090462</v>
      </c>
      <c r="V23" s="165">
        <f t="shared" si="4"/>
        <v>10.886230897983374</v>
      </c>
      <c r="W23" s="166">
        <f t="shared" si="5"/>
        <v>14.968567484727139</v>
      </c>
      <c r="X23" s="167">
        <f t="shared" si="6"/>
        <v>3</v>
      </c>
    </row>
    <row r="24" spans="1:24" x14ac:dyDescent="0.25">
      <c r="A24" s="157">
        <f t="shared" si="7"/>
        <v>28</v>
      </c>
      <c r="B24" s="158" t="s">
        <v>22</v>
      </c>
      <c r="C24" s="159">
        <f t="shared" si="8"/>
        <v>32</v>
      </c>
      <c r="D24" s="213">
        <v>5</v>
      </c>
      <c r="E24" s="161" t="s">
        <v>188</v>
      </c>
      <c r="F24" s="237" t="s">
        <v>24</v>
      </c>
      <c r="G24" s="158">
        <v>195778</v>
      </c>
      <c r="H24" s="158"/>
      <c r="I24" s="158"/>
      <c r="J24" s="158"/>
      <c r="K24" s="158">
        <v>14</v>
      </c>
      <c r="L24" s="158"/>
      <c r="M24" s="213"/>
      <c r="N24" s="158">
        <v>14</v>
      </c>
      <c r="O24" s="163">
        <f t="shared" si="0"/>
        <v>70</v>
      </c>
      <c r="P24" s="164">
        <v>8</v>
      </c>
      <c r="Q24" s="164">
        <v>11</v>
      </c>
      <c r="R24" s="165">
        <f t="shared" si="1"/>
        <v>40</v>
      </c>
      <c r="S24" s="165">
        <f t="shared" si="2"/>
        <v>55</v>
      </c>
      <c r="T24" s="165">
        <f t="shared" si="3"/>
        <v>3.6287436326611244</v>
      </c>
      <c r="U24" s="165">
        <f t="shared" si="3"/>
        <v>4.9895224949090462</v>
      </c>
      <c r="V24" s="165">
        <f t="shared" si="4"/>
        <v>18.143718163305621</v>
      </c>
      <c r="W24" s="166">
        <f t="shared" si="5"/>
        <v>24.947612474545231</v>
      </c>
      <c r="X24" s="167">
        <f t="shared" si="6"/>
        <v>5</v>
      </c>
    </row>
    <row r="25" spans="1:24" x14ac:dyDescent="0.25">
      <c r="A25" s="157">
        <f t="shared" si="7"/>
        <v>33</v>
      </c>
      <c r="B25" s="158" t="s">
        <v>22</v>
      </c>
      <c r="C25" s="159">
        <f t="shared" si="8"/>
        <v>33</v>
      </c>
      <c r="D25" s="213">
        <v>1</v>
      </c>
      <c r="E25" s="161" t="s">
        <v>188</v>
      </c>
      <c r="F25" s="237" t="s">
        <v>24</v>
      </c>
      <c r="G25" s="158">
        <v>195778</v>
      </c>
      <c r="H25" s="158"/>
      <c r="I25" s="158"/>
      <c r="J25" s="158"/>
      <c r="K25" s="158">
        <v>15</v>
      </c>
      <c r="L25" s="158"/>
      <c r="M25" s="213"/>
      <c r="N25" s="158">
        <v>15</v>
      </c>
      <c r="O25" s="163">
        <f t="shared" si="0"/>
        <v>15</v>
      </c>
      <c r="P25" s="164">
        <v>8</v>
      </c>
      <c r="Q25" s="164">
        <v>11</v>
      </c>
      <c r="R25" s="165">
        <f t="shared" si="1"/>
        <v>8</v>
      </c>
      <c r="S25" s="165">
        <f t="shared" si="2"/>
        <v>11</v>
      </c>
      <c r="T25" s="165">
        <f t="shared" si="3"/>
        <v>3.6287436326611244</v>
      </c>
      <c r="U25" s="165">
        <f t="shared" si="3"/>
        <v>4.9895224949090462</v>
      </c>
      <c r="V25" s="165">
        <f t="shared" si="4"/>
        <v>3.6287436326611244</v>
      </c>
      <c r="W25" s="166">
        <f t="shared" si="5"/>
        <v>4.9895224949090462</v>
      </c>
      <c r="X25" s="167">
        <f t="shared" si="6"/>
        <v>1</v>
      </c>
    </row>
    <row r="26" spans="1:24" x14ac:dyDescent="0.25">
      <c r="A26" s="157">
        <f>1+C25</f>
        <v>34</v>
      </c>
      <c r="B26" s="158" t="s">
        <v>22</v>
      </c>
      <c r="C26" s="159">
        <f>C25+D26</f>
        <v>35</v>
      </c>
      <c r="D26" s="213">
        <v>2</v>
      </c>
      <c r="E26" s="161" t="s">
        <v>188</v>
      </c>
      <c r="F26" s="237" t="s">
        <v>24</v>
      </c>
      <c r="G26" s="158">
        <v>195779</v>
      </c>
      <c r="H26" s="158"/>
      <c r="I26" s="158"/>
      <c r="J26" s="158"/>
      <c r="K26" s="158"/>
      <c r="L26" s="158">
        <v>14</v>
      </c>
      <c r="M26" s="213"/>
      <c r="N26" s="213">
        <v>14</v>
      </c>
      <c r="O26" s="163">
        <f t="shared" si="0"/>
        <v>28</v>
      </c>
      <c r="P26" s="164">
        <v>8</v>
      </c>
      <c r="Q26" s="164">
        <v>11</v>
      </c>
      <c r="R26" s="165">
        <f t="shared" si="1"/>
        <v>16</v>
      </c>
      <c r="S26" s="165">
        <f t="shared" si="2"/>
        <v>22</v>
      </c>
      <c r="T26" s="165">
        <f t="shared" si="3"/>
        <v>3.6287436326611244</v>
      </c>
      <c r="U26" s="165">
        <f t="shared" si="3"/>
        <v>4.9895224949090462</v>
      </c>
      <c r="V26" s="165">
        <f t="shared" si="4"/>
        <v>7.2574872653222489</v>
      </c>
      <c r="W26" s="166">
        <f t="shared" si="5"/>
        <v>9.9790449898180924</v>
      </c>
      <c r="X26" s="167">
        <f t="shared" si="6"/>
        <v>2</v>
      </c>
    </row>
    <row r="27" spans="1:24" x14ac:dyDescent="0.25">
      <c r="A27" s="157">
        <f>1+C26</f>
        <v>36</v>
      </c>
      <c r="B27" s="158" t="s">
        <v>22</v>
      </c>
      <c r="C27" s="159">
        <f>C26+D27</f>
        <v>36</v>
      </c>
      <c r="D27" s="213">
        <v>1</v>
      </c>
      <c r="E27" s="161" t="s">
        <v>188</v>
      </c>
      <c r="F27" s="237" t="s">
        <v>24</v>
      </c>
      <c r="G27" s="158">
        <v>195779</v>
      </c>
      <c r="H27" s="158"/>
      <c r="I27" s="158"/>
      <c r="J27" s="158"/>
      <c r="K27" s="158"/>
      <c r="L27" s="158">
        <v>8</v>
      </c>
      <c r="M27" s="213"/>
      <c r="N27" s="213">
        <v>8</v>
      </c>
      <c r="O27" s="163">
        <f t="shared" si="0"/>
        <v>8</v>
      </c>
      <c r="P27" s="164">
        <v>8</v>
      </c>
      <c r="Q27" s="164">
        <v>11</v>
      </c>
      <c r="R27" s="165">
        <f t="shared" si="1"/>
        <v>8</v>
      </c>
      <c r="S27" s="165">
        <f t="shared" si="2"/>
        <v>11</v>
      </c>
      <c r="T27" s="165">
        <f t="shared" ref="T27:U40" si="9">P27/2.204619783</f>
        <v>3.6287436326611244</v>
      </c>
      <c r="U27" s="165">
        <f t="shared" si="9"/>
        <v>4.9895224949090462</v>
      </c>
      <c r="V27" s="165">
        <f t="shared" si="4"/>
        <v>3.6287436326611244</v>
      </c>
      <c r="W27" s="166">
        <f t="shared" si="5"/>
        <v>4.9895224949090462</v>
      </c>
      <c r="X27" s="167">
        <f t="shared" si="6"/>
        <v>1</v>
      </c>
    </row>
    <row r="28" spans="1:24" x14ac:dyDescent="0.25">
      <c r="A28" s="157">
        <f>1+C27</f>
        <v>37</v>
      </c>
      <c r="B28" s="158" t="s">
        <v>22</v>
      </c>
      <c r="C28" s="159">
        <f>C27+D28</f>
        <v>37</v>
      </c>
      <c r="D28" s="213">
        <v>1</v>
      </c>
      <c r="E28" s="161" t="s">
        <v>188</v>
      </c>
      <c r="F28" s="237" t="s">
        <v>189</v>
      </c>
      <c r="G28" s="158">
        <v>195780</v>
      </c>
      <c r="H28" s="158">
        <v>10</v>
      </c>
      <c r="I28" s="158"/>
      <c r="J28" s="158"/>
      <c r="K28" s="158"/>
      <c r="L28" s="158"/>
      <c r="M28" s="213"/>
      <c r="N28" s="213">
        <v>10</v>
      </c>
      <c r="O28" s="163">
        <f t="shared" si="0"/>
        <v>10</v>
      </c>
      <c r="P28" s="164">
        <v>6</v>
      </c>
      <c r="Q28" s="164">
        <v>9</v>
      </c>
      <c r="R28" s="165">
        <f t="shared" si="1"/>
        <v>6</v>
      </c>
      <c r="S28" s="165">
        <f t="shared" si="2"/>
        <v>9</v>
      </c>
      <c r="T28" s="165">
        <f t="shared" si="9"/>
        <v>2.7215577244958431</v>
      </c>
      <c r="U28" s="165">
        <f t="shared" si="9"/>
        <v>4.0823365867437653</v>
      </c>
      <c r="V28" s="165">
        <f t="shared" si="4"/>
        <v>2.7215577244958431</v>
      </c>
      <c r="W28" s="166">
        <f t="shared" si="5"/>
        <v>4.0823365867437653</v>
      </c>
      <c r="X28" s="167">
        <f t="shared" si="6"/>
        <v>1</v>
      </c>
    </row>
    <row r="29" spans="1:24" x14ac:dyDescent="0.25">
      <c r="A29" s="157">
        <f>1+C28</f>
        <v>38</v>
      </c>
      <c r="B29" s="158" t="s">
        <v>22</v>
      </c>
      <c r="C29" s="159">
        <f>C28+D29</f>
        <v>41</v>
      </c>
      <c r="D29" s="213">
        <v>4</v>
      </c>
      <c r="E29" s="161" t="s">
        <v>188</v>
      </c>
      <c r="F29" s="237" t="s">
        <v>189</v>
      </c>
      <c r="G29" s="158">
        <v>195781</v>
      </c>
      <c r="H29" s="158"/>
      <c r="I29" s="158">
        <v>10</v>
      </c>
      <c r="J29" s="158"/>
      <c r="K29" s="158"/>
      <c r="L29" s="158"/>
      <c r="M29" s="213"/>
      <c r="N29" s="213">
        <v>10</v>
      </c>
      <c r="O29" s="163">
        <f t="shared" si="0"/>
        <v>40</v>
      </c>
      <c r="P29" s="164">
        <v>6</v>
      </c>
      <c r="Q29" s="164">
        <v>9</v>
      </c>
      <c r="R29" s="165">
        <f t="shared" si="1"/>
        <v>24</v>
      </c>
      <c r="S29" s="165">
        <f t="shared" si="2"/>
        <v>36</v>
      </c>
      <c r="T29" s="165">
        <f t="shared" si="9"/>
        <v>2.7215577244958431</v>
      </c>
      <c r="U29" s="165">
        <f t="shared" si="9"/>
        <v>4.0823365867437653</v>
      </c>
      <c r="V29" s="165">
        <f t="shared" si="4"/>
        <v>10.886230897983372</v>
      </c>
      <c r="W29" s="166">
        <f t="shared" si="5"/>
        <v>16.329346346975061</v>
      </c>
      <c r="X29" s="167">
        <f t="shared" si="6"/>
        <v>4</v>
      </c>
    </row>
    <row r="30" spans="1:24" x14ac:dyDescent="0.25">
      <c r="A30" s="157">
        <f>1+C29</f>
        <v>42</v>
      </c>
      <c r="B30" s="158" t="s">
        <v>22</v>
      </c>
      <c r="C30" s="159">
        <f>C29+D30</f>
        <v>42</v>
      </c>
      <c r="D30" s="213">
        <v>1</v>
      </c>
      <c r="E30" s="161" t="s">
        <v>188</v>
      </c>
      <c r="F30" s="237" t="s">
        <v>189</v>
      </c>
      <c r="G30" s="158">
        <v>195781</v>
      </c>
      <c r="H30" s="158"/>
      <c r="I30" s="158">
        <v>7</v>
      </c>
      <c r="J30" s="158"/>
      <c r="K30" s="158"/>
      <c r="L30" s="158"/>
      <c r="M30" s="213"/>
      <c r="N30" s="213">
        <v>7</v>
      </c>
      <c r="O30" s="163">
        <f t="shared" si="0"/>
        <v>7</v>
      </c>
      <c r="P30" s="164">
        <v>6</v>
      </c>
      <c r="Q30" s="164">
        <v>9</v>
      </c>
      <c r="R30" s="165">
        <f t="shared" si="1"/>
        <v>6</v>
      </c>
      <c r="S30" s="165">
        <f t="shared" si="2"/>
        <v>9</v>
      </c>
      <c r="T30" s="165">
        <f t="shared" si="9"/>
        <v>2.7215577244958431</v>
      </c>
      <c r="U30" s="165">
        <f t="shared" si="9"/>
        <v>4.0823365867437653</v>
      </c>
      <c r="V30" s="165">
        <f t="shared" si="4"/>
        <v>2.7215577244958431</v>
      </c>
      <c r="W30" s="166">
        <f t="shared" si="5"/>
        <v>4.0823365867437653</v>
      </c>
      <c r="X30" s="167">
        <f>SUM(D30:D30)</f>
        <v>1</v>
      </c>
    </row>
    <row r="31" spans="1:24" x14ac:dyDescent="0.25">
      <c r="A31" s="157">
        <f t="shared" ref="A31:A36" si="10">1+C30</f>
        <v>43</v>
      </c>
      <c r="B31" s="158" t="s">
        <v>22</v>
      </c>
      <c r="C31" s="159">
        <f t="shared" ref="C31:C36" si="11">C30+D31</f>
        <v>45</v>
      </c>
      <c r="D31" s="213">
        <v>3</v>
      </c>
      <c r="E31" s="161" t="s">
        <v>188</v>
      </c>
      <c r="F31" s="237" t="s">
        <v>189</v>
      </c>
      <c r="G31" s="158">
        <v>195782</v>
      </c>
      <c r="H31" s="158"/>
      <c r="I31" s="158"/>
      <c r="J31" s="158">
        <v>10</v>
      </c>
      <c r="K31" s="158"/>
      <c r="L31" s="158"/>
      <c r="M31" s="213"/>
      <c r="N31" s="213">
        <v>10</v>
      </c>
      <c r="O31" s="163">
        <f t="shared" si="0"/>
        <v>30</v>
      </c>
      <c r="P31" s="164">
        <v>6</v>
      </c>
      <c r="Q31" s="164">
        <v>9</v>
      </c>
      <c r="R31" s="165">
        <f t="shared" si="1"/>
        <v>18</v>
      </c>
      <c r="S31" s="165">
        <f t="shared" si="2"/>
        <v>27</v>
      </c>
      <c r="T31" s="165">
        <f t="shared" si="9"/>
        <v>2.7215577244958431</v>
      </c>
      <c r="U31" s="165">
        <f t="shared" si="9"/>
        <v>4.0823365867437653</v>
      </c>
      <c r="V31" s="165">
        <f t="shared" si="4"/>
        <v>8.1646731734875289</v>
      </c>
      <c r="W31" s="166">
        <f t="shared" si="5"/>
        <v>12.247009760231297</v>
      </c>
      <c r="X31" s="167">
        <f t="shared" si="6"/>
        <v>3</v>
      </c>
    </row>
    <row r="32" spans="1:24" x14ac:dyDescent="0.25">
      <c r="A32" s="157">
        <f t="shared" si="10"/>
        <v>46</v>
      </c>
      <c r="B32" s="158" t="s">
        <v>22</v>
      </c>
      <c r="C32" s="159">
        <f t="shared" si="11"/>
        <v>50</v>
      </c>
      <c r="D32" s="213">
        <v>5</v>
      </c>
      <c r="E32" s="161" t="s">
        <v>188</v>
      </c>
      <c r="F32" s="237" t="s">
        <v>189</v>
      </c>
      <c r="G32" s="158">
        <v>195783</v>
      </c>
      <c r="H32" s="158"/>
      <c r="I32" s="158"/>
      <c r="J32" s="158"/>
      <c r="K32" s="158">
        <v>10</v>
      </c>
      <c r="L32" s="158"/>
      <c r="M32" s="213"/>
      <c r="N32" s="213">
        <v>10</v>
      </c>
      <c r="O32" s="163">
        <f t="shared" si="0"/>
        <v>50</v>
      </c>
      <c r="P32" s="164">
        <v>6</v>
      </c>
      <c r="Q32" s="164">
        <v>9</v>
      </c>
      <c r="R32" s="165">
        <f t="shared" si="1"/>
        <v>30</v>
      </c>
      <c r="S32" s="165">
        <f t="shared" si="2"/>
        <v>45</v>
      </c>
      <c r="T32" s="165">
        <f t="shared" si="9"/>
        <v>2.7215577244958431</v>
      </c>
      <c r="U32" s="165">
        <f t="shared" si="9"/>
        <v>4.0823365867437653</v>
      </c>
      <c r="V32" s="165">
        <f t="shared" si="4"/>
        <v>13.607788622479216</v>
      </c>
      <c r="W32" s="166">
        <f t="shared" si="5"/>
        <v>20.411682933718826</v>
      </c>
      <c r="X32" s="167">
        <f t="shared" si="6"/>
        <v>5</v>
      </c>
    </row>
    <row r="33" spans="1:26" x14ac:dyDescent="0.25">
      <c r="A33" s="157">
        <f t="shared" si="10"/>
        <v>51</v>
      </c>
      <c r="B33" s="158" t="s">
        <v>22</v>
      </c>
      <c r="C33" s="159">
        <f t="shared" si="11"/>
        <v>51</v>
      </c>
      <c r="D33" s="213">
        <v>1</v>
      </c>
      <c r="E33" s="161" t="s">
        <v>188</v>
      </c>
      <c r="F33" s="237" t="s">
        <v>189</v>
      </c>
      <c r="G33" s="158">
        <v>195783</v>
      </c>
      <c r="H33" s="158"/>
      <c r="I33" s="158"/>
      <c r="J33" s="158"/>
      <c r="K33" s="158">
        <v>11</v>
      </c>
      <c r="L33" s="158"/>
      <c r="M33" s="213"/>
      <c r="N33" s="213">
        <v>11</v>
      </c>
      <c r="O33" s="163">
        <f t="shared" si="0"/>
        <v>11</v>
      </c>
      <c r="P33" s="164">
        <v>6</v>
      </c>
      <c r="Q33" s="164">
        <v>9</v>
      </c>
      <c r="R33" s="165">
        <f t="shared" si="1"/>
        <v>6</v>
      </c>
      <c r="S33" s="165">
        <f t="shared" si="2"/>
        <v>9</v>
      </c>
      <c r="T33" s="165">
        <f t="shared" si="9"/>
        <v>2.7215577244958431</v>
      </c>
      <c r="U33" s="165">
        <f t="shared" si="9"/>
        <v>4.0823365867437653</v>
      </c>
      <c r="V33" s="165">
        <f t="shared" si="4"/>
        <v>2.7215577244958431</v>
      </c>
      <c r="W33" s="166">
        <f t="shared" si="5"/>
        <v>4.0823365867437653</v>
      </c>
      <c r="X33" s="167">
        <f t="shared" si="6"/>
        <v>1</v>
      </c>
    </row>
    <row r="34" spans="1:26" x14ac:dyDescent="0.25">
      <c r="A34" s="157">
        <f t="shared" si="10"/>
        <v>52</v>
      </c>
      <c r="B34" s="158" t="s">
        <v>22</v>
      </c>
      <c r="C34" s="159">
        <f t="shared" si="11"/>
        <v>53</v>
      </c>
      <c r="D34" s="213">
        <v>2</v>
      </c>
      <c r="E34" s="161" t="s">
        <v>188</v>
      </c>
      <c r="F34" s="237" t="s">
        <v>189</v>
      </c>
      <c r="G34" s="158">
        <v>195784</v>
      </c>
      <c r="H34" s="158"/>
      <c r="I34" s="158"/>
      <c r="J34" s="158"/>
      <c r="K34" s="158"/>
      <c r="L34" s="158">
        <v>10</v>
      </c>
      <c r="M34" s="213"/>
      <c r="N34" s="213">
        <v>10</v>
      </c>
      <c r="O34" s="163">
        <f t="shared" si="0"/>
        <v>20</v>
      </c>
      <c r="P34" s="164">
        <v>6</v>
      </c>
      <c r="Q34" s="164">
        <v>9</v>
      </c>
      <c r="R34" s="165">
        <f t="shared" si="1"/>
        <v>12</v>
      </c>
      <c r="S34" s="165">
        <f t="shared" si="2"/>
        <v>18</v>
      </c>
      <c r="T34" s="165">
        <f t="shared" si="9"/>
        <v>2.7215577244958431</v>
      </c>
      <c r="U34" s="165">
        <f t="shared" si="9"/>
        <v>4.0823365867437653</v>
      </c>
      <c r="V34" s="165">
        <f t="shared" si="4"/>
        <v>5.4431154489916862</v>
      </c>
      <c r="W34" s="166">
        <f t="shared" si="5"/>
        <v>8.1646731734875306</v>
      </c>
      <c r="X34" s="167">
        <f t="shared" si="6"/>
        <v>2</v>
      </c>
    </row>
    <row r="35" spans="1:26" x14ac:dyDescent="0.25">
      <c r="A35" s="157">
        <f t="shared" si="10"/>
        <v>54</v>
      </c>
      <c r="B35" s="158" t="s">
        <v>22</v>
      </c>
      <c r="C35" s="159">
        <f t="shared" si="11"/>
        <v>54</v>
      </c>
      <c r="D35" s="213">
        <v>1</v>
      </c>
      <c r="E35" s="161" t="s">
        <v>188</v>
      </c>
      <c r="F35" s="237" t="s">
        <v>189</v>
      </c>
      <c r="G35" s="158">
        <v>195784</v>
      </c>
      <c r="H35" s="158"/>
      <c r="I35" s="158"/>
      <c r="J35" s="158"/>
      <c r="K35" s="158"/>
      <c r="L35" s="158">
        <v>6</v>
      </c>
      <c r="M35" s="213"/>
      <c r="N35" s="213">
        <v>6</v>
      </c>
      <c r="O35" s="163">
        <f t="shared" si="0"/>
        <v>6</v>
      </c>
      <c r="P35" s="164">
        <v>6</v>
      </c>
      <c r="Q35" s="164">
        <v>9</v>
      </c>
      <c r="R35" s="165">
        <f t="shared" si="1"/>
        <v>6</v>
      </c>
      <c r="S35" s="165">
        <f t="shared" si="2"/>
        <v>9</v>
      </c>
      <c r="T35" s="165">
        <f t="shared" si="9"/>
        <v>2.7215577244958431</v>
      </c>
      <c r="U35" s="165">
        <f t="shared" si="9"/>
        <v>4.0823365867437653</v>
      </c>
      <c r="V35" s="165">
        <f t="shared" si="4"/>
        <v>2.7215577244958431</v>
      </c>
      <c r="W35" s="166">
        <f t="shared" si="5"/>
        <v>4.0823365867437653</v>
      </c>
      <c r="X35" s="167">
        <f t="shared" si="6"/>
        <v>1</v>
      </c>
    </row>
    <row r="36" spans="1:26" x14ac:dyDescent="0.25">
      <c r="A36" s="157">
        <f t="shared" si="10"/>
        <v>55</v>
      </c>
      <c r="B36" s="158" t="s">
        <v>22</v>
      </c>
      <c r="C36" s="159">
        <f t="shared" si="11"/>
        <v>199</v>
      </c>
      <c r="D36" s="213">
        <v>145</v>
      </c>
      <c r="E36" s="161" t="s">
        <v>188</v>
      </c>
      <c r="F36" s="237" t="s">
        <v>23</v>
      </c>
      <c r="G36" s="158">
        <v>195785</v>
      </c>
      <c r="H36" s="158">
        <v>1</v>
      </c>
      <c r="I36" s="158">
        <v>2</v>
      </c>
      <c r="J36" s="158">
        <v>2</v>
      </c>
      <c r="K36" s="158">
        <v>2</v>
      </c>
      <c r="L36" s="158">
        <v>1</v>
      </c>
      <c r="M36" s="213">
        <v>8</v>
      </c>
      <c r="N36" s="213">
        <v>24</v>
      </c>
      <c r="O36" s="163">
        <f t="shared" si="0"/>
        <v>3480</v>
      </c>
      <c r="P36" s="164">
        <v>13.5</v>
      </c>
      <c r="Q36" s="164">
        <v>16.5</v>
      </c>
      <c r="R36" s="165">
        <f t="shared" si="1"/>
        <v>1957.5</v>
      </c>
      <c r="S36" s="165">
        <f t="shared" si="2"/>
        <v>2392.5</v>
      </c>
      <c r="T36" s="165">
        <f t="shared" si="9"/>
        <v>6.1235048801156475</v>
      </c>
      <c r="U36" s="165">
        <f t="shared" si="9"/>
        <v>7.4842837423635693</v>
      </c>
      <c r="V36" s="165">
        <f t="shared" si="4"/>
        <v>887.90820761676889</v>
      </c>
      <c r="W36" s="166">
        <f t="shared" si="5"/>
        <v>1085.2211426427175</v>
      </c>
      <c r="X36" s="167">
        <f t="shared" si="6"/>
        <v>145</v>
      </c>
    </row>
    <row r="37" spans="1:26" x14ac:dyDescent="0.25">
      <c r="A37" s="157">
        <f>1+C36</f>
        <v>200</v>
      </c>
      <c r="B37" s="158" t="s">
        <v>22</v>
      </c>
      <c r="C37" s="159">
        <f>C36+D37</f>
        <v>200</v>
      </c>
      <c r="D37" s="213">
        <v>1</v>
      </c>
      <c r="E37" s="161" t="s">
        <v>188</v>
      </c>
      <c r="F37" s="237" t="s">
        <v>24</v>
      </c>
      <c r="G37" s="158">
        <v>195785</v>
      </c>
      <c r="H37" s="158">
        <v>1</v>
      </c>
      <c r="I37" s="158">
        <v>2</v>
      </c>
      <c r="J37" s="158">
        <v>2</v>
      </c>
      <c r="K37" s="158">
        <v>2</v>
      </c>
      <c r="L37" s="158">
        <v>1</v>
      </c>
      <c r="M37" s="213">
        <v>8</v>
      </c>
      <c r="N37" s="213">
        <v>16</v>
      </c>
      <c r="O37" s="163">
        <f t="shared" si="0"/>
        <v>16</v>
      </c>
      <c r="P37" s="164">
        <v>13.5</v>
      </c>
      <c r="Q37" s="164">
        <v>16.5</v>
      </c>
      <c r="R37" s="165">
        <f t="shared" si="1"/>
        <v>13.5</v>
      </c>
      <c r="S37" s="165">
        <f t="shared" si="2"/>
        <v>16.5</v>
      </c>
      <c r="T37" s="165">
        <f t="shared" si="9"/>
        <v>6.1235048801156475</v>
      </c>
      <c r="U37" s="165">
        <f t="shared" si="9"/>
        <v>7.4842837423635693</v>
      </c>
      <c r="V37" s="165">
        <f t="shared" si="4"/>
        <v>6.1235048801156475</v>
      </c>
      <c r="W37" s="166">
        <f t="shared" si="5"/>
        <v>7.4842837423635693</v>
      </c>
      <c r="X37" s="167">
        <f t="shared" si="6"/>
        <v>1</v>
      </c>
    </row>
    <row r="38" spans="1:26" x14ac:dyDescent="0.25">
      <c r="A38" s="157">
        <f>1+C37</f>
        <v>201</v>
      </c>
      <c r="B38" s="158" t="s">
        <v>22</v>
      </c>
      <c r="C38" s="159">
        <f>C37+D38</f>
        <v>301</v>
      </c>
      <c r="D38" s="213">
        <v>101</v>
      </c>
      <c r="E38" s="161" t="s">
        <v>188</v>
      </c>
      <c r="F38" s="237" t="s">
        <v>24</v>
      </c>
      <c r="G38" s="158">
        <v>195786</v>
      </c>
      <c r="H38" s="158">
        <v>1</v>
      </c>
      <c r="I38" s="158">
        <v>2</v>
      </c>
      <c r="J38" s="158">
        <v>2</v>
      </c>
      <c r="K38" s="158">
        <v>2</v>
      </c>
      <c r="L38" s="158">
        <v>1</v>
      </c>
      <c r="M38" s="213">
        <v>8</v>
      </c>
      <c r="N38" s="213">
        <v>24</v>
      </c>
      <c r="O38" s="163">
        <f t="shared" si="0"/>
        <v>2424</v>
      </c>
      <c r="P38" s="164">
        <v>13.5</v>
      </c>
      <c r="Q38" s="164">
        <v>16.5</v>
      </c>
      <c r="R38" s="165">
        <f t="shared" si="1"/>
        <v>1363.5</v>
      </c>
      <c r="S38" s="165">
        <f t="shared" si="2"/>
        <v>1666.5</v>
      </c>
      <c r="T38" s="165">
        <f t="shared" si="9"/>
        <v>6.1235048801156475</v>
      </c>
      <c r="U38" s="165">
        <f t="shared" si="9"/>
        <v>7.4842837423635693</v>
      </c>
      <c r="V38" s="165">
        <f t="shared" si="4"/>
        <v>618.47399289168038</v>
      </c>
      <c r="W38" s="166">
        <f t="shared" si="5"/>
        <v>755.91265797872052</v>
      </c>
      <c r="X38" s="167">
        <f t="shared" si="6"/>
        <v>101</v>
      </c>
    </row>
    <row r="39" spans="1:26" x14ac:dyDescent="0.25">
      <c r="A39" s="157">
        <f>1+C38</f>
        <v>302</v>
      </c>
      <c r="B39" s="158" t="s">
        <v>22</v>
      </c>
      <c r="C39" s="159">
        <f>C38+D39</f>
        <v>373</v>
      </c>
      <c r="D39" s="213">
        <v>72</v>
      </c>
      <c r="E39" s="161" t="s">
        <v>188</v>
      </c>
      <c r="F39" s="237" t="s">
        <v>189</v>
      </c>
      <c r="G39" s="158">
        <v>195787</v>
      </c>
      <c r="H39" s="158">
        <v>1</v>
      </c>
      <c r="I39" s="158">
        <v>2</v>
      </c>
      <c r="J39" s="158">
        <v>2</v>
      </c>
      <c r="K39" s="158">
        <v>2</v>
      </c>
      <c r="L39" s="158">
        <v>1</v>
      </c>
      <c r="M39" s="213">
        <v>8</v>
      </c>
      <c r="N39" s="213">
        <v>24</v>
      </c>
      <c r="O39" s="163">
        <f t="shared" si="0"/>
        <v>1728</v>
      </c>
      <c r="P39" s="164">
        <v>13.5</v>
      </c>
      <c r="Q39" s="164">
        <v>16.5</v>
      </c>
      <c r="R39" s="165">
        <f t="shared" si="1"/>
        <v>972</v>
      </c>
      <c r="S39" s="165">
        <f t="shared" si="2"/>
        <v>1188</v>
      </c>
      <c r="T39" s="165">
        <f t="shared" si="9"/>
        <v>6.1235048801156475</v>
      </c>
      <c r="U39" s="165">
        <f t="shared" si="9"/>
        <v>7.4842837423635693</v>
      </c>
      <c r="V39" s="165">
        <f t="shared" si="4"/>
        <v>440.89235136832662</v>
      </c>
      <c r="W39" s="166">
        <f t="shared" si="5"/>
        <v>538.86842945017702</v>
      </c>
      <c r="X39" s="167">
        <f t="shared" si="6"/>
        <v>72</v>
      </c>
    </row>
    <row r="40" spans="1:26" x14ac:dyDescent="0.25">
      <c r="A40" s="157">
        <f>1+C39</f>
        <v>374</v>
      </c>
      <c r="B40" s="158" t="s">
        <v>22</v>
      </c>
      <c r="C40" s="159">
        <f>C39+D40</f>
        <v>374</v>
      </c>
      <c r="D40" s="213">
        <v>1</v>
      </c>
      <c r="E40" s="161" t="s">
        <v>188</v>
      </c>
      <c r="F40" s="237" t="s">
        <v>189</v>
      </c>
      <c r="G40" s="158">
        <v>195787</v>
      </c>
      <c r="H40" s="158">
        <v>1</v>
      </c>
      <c r="I40" s="158">
        <v>2</v>
      </c>
      <c r="J40" s="158">
        <v>2</v>
      </c>
      <c r="K40" s="158">
        <v>2</v>
      </c>
      <c r="L40" s="158">
        <v>1</v>
      </c>
      <c r="M40" s="213">
        <v>8</v>
      </c>
      <c r="N40" s="213">
        <v>16</v>
      </c>
      <c r="O40" s="163">
        <f t="shared" si="0"/>
        <v>16</v>
      </c>
      <c r="P40" s="164">
        <v>13.5</v>
      </c>
      <c r="Q40" s="164">
        <v>16.5</v>
      </c>
      <c r="R40" s="165">
        <f t="shared" si="1"/>
        <v>13.5</v>
      </c>
      <c r="S40" s="165">
        <f t="shared" si="2"/>
        <v>16.5</v>
      </c>
      <c r="T40" s="165">
        <f t="shared" si="9"/>
        <v>6.1235048801156475</v>
      </c>
      <c r="U40" s="165">
        <f t="shared" si="9"/>
        <v>7.4842837423635693</v>
      </c>
      <c r="V40" s="165">
        <f t="shared" si="4"/>
        <v>6.1235048801156475</v>
      </c>
      <c r="W40" s="166">
        <f t="shared" si="5"/>
        <v>7.4842837423635693</v>
      </c>
      <c r="X40" s="167">
        <f t="shared" si="6"/>
        <v>1</v>
      </c>
    </row>
    <row r="41" spans="1:26" x14ac:dyDescent="0.25">
      <c r="A41" s="206"/>
      <c r="B41" s="207"/>
      <c r="C41" s="208"/>
      <c r="D41" s="146"/>
      <c r="E41" s="209"/>
      <c r="F41" s="209"/>
      <c r="G41" s="210"/>
      <c r="H41" s="158"/>
      <c r="I41" s="158"/>
      <c r="J41" s="158"/>
      <c r="K41" s="158"/>
      <c r="L41" s="158"/>
      <c r="M41" s="213"/>
      <c r="N41" s="213"/>
      <c r="O41" s="163"/>
      <c r="P41" s="164"/>
      <c r="Q41" s="164"/>
      <c r="R41" s="165"/>
      <c r="S41" s="165"/>
      <c r="T41" s="165"/>
      <c r="U41" s="165"/>
      <c r="V41" s="165"/>
      <c r="W41" s="166"/>
      <c r="X41" s="167"/>
    </row>
    <row r="42" spans="1:26" x14ac:dyDescent="0.25">
      <c r="A42" s="369"/>
      <c r="B42" s="370"/>
      <c r="C42" s="371"/>
      <c r="D42" s="169">
        <v>374</v>
      </c>
      <c r="E42" s="169"/>
      <c r="F42" s="170" t="s">
        <v>25</v>
      </c>
      <c r="G42" s="170"/>
      <c r="H42" s="155"/>
      <c r="I42" s="155"/>
      <c r="J42" s="155"/>
      <c r="K42" s="155"/>
      <c r="L42" s="155"/>
      <c r="M42" s="155"/>
      <c r="N42" s="155"/>
      <c r="O42" s="171">
        <f>SUM(O11:O41)</f>
        <v>8429</v>
      </c>
      <c r="P42" s="238"/>
      <c r="Q42" s="171"/>
      <c r="R42" s="172">
        <f>SUM(R11:R41)</f>
        <v>4770</v>
      </c>
      <c r="S42" s="172">
        <f>SUM(S11:S41)</f>
        <v>5892</v>
      </c>
      <c r="T42" s="238"/>
      <c r="U42" s="238"/>
      <c r="V42" s="173">
        <f>SUM(V11:V41)</f>
        <v>2163.6383909741953</v>
      </c>
      <c r="W42" s="173">
        <f>SUM(W11:W41)</f>
        <v>2672.5696854549183</v>
      </c>
      <c r="X42" s="174">
        <v>374</v>
      </c>
    </row>
    <row r="43" spans="1:26" ht="15.75" thickBot="1" x14ac:dyDescent="0.3">
      <c r="A43" s="145"/>
      <c r="B43" s="146"/>
      <c r="C43" s="146"/>
      <c r="D43" s="146"/>
      <c r="E43" s="146"/>
      <c r="F43" s="146"/>
      <c r="G43" s="151"/>
      <c r="H43" s="146"/>
      <c r="I43" s="146"/>
      <c r="J43" s="146"/>
      <c r="K43" s="146"/>
      <c r="L43" s="146"/>
      <c r="M43" s="146"/>
      <c r="N43" s="146"/>
      <c r="O43" s="146"/>
      <c r="R43" s="146"/>
      <c r="S43" s="146"/>
      <c r="T43" s="146"/>
      <c r="U43" s="146"/>
      <c r="V43" s="146"/>
      <c r="W43" s="146"/>
      <c r="X43" s="146"/>
      <c r="Y43" s="146"/>
      <c r="Z43" s="146"/>
    </row>
    <row r="44" spans="1:26" ht="15.75" thickBot="1" x14ac:dyDescent="0.3">
      <c r="A44" s="324" t="s">
        <v>26</v>
      </c>
      <c r="B44" s="325"/>
      <c r="C44" s="325"/>
      <c r="D44" s="325"/>
      <c r="E44" s="325"/>
      <c r="F44" s="325"/>
      <c r="G44" s="325"/>
      <c r="H44" s="325"/>
      <c r="I44" s="325"/>
      <c r="J44" s="325"/>
      <c r="K44" s="325"/>
      <c r="L44" s="325"/>
      <c r="M44" s="325"/>
      <c r="N44" s="325"/>
      <c r="O44" s="325"/>
      <c r="P44" s="325"/>
      <c r="Q44" s="325"/>
      <c r="R44" s="325"/>
      <c r="S44" s="325"/>
      <c r="T44" s="325"/>
      <c r="U44" s="325"/>
      <c r="V44" s="325"/>
      <c r="W44" s="325"/>
      <c r="X44" s="326"/>
    </row>
    <row r="45" spans="1:26" x14ac:dyDescent="0.25">
      <c r="A45" s="327" t="s">
        <v>27</v>
      </c>
      <c r="B45" s="328"/>
      <c r="C45" s="328"/>
      <c r="D45" s="328"/>
      <c r="E45" s="328"/>
      <c r="F45" s="329"/>
      <c r="G45" s="175"/>
      <c r="H45" s="155" t="s">
        <v>186</v>
      </c>
      <c r="I45" s="155" t="s">
        <v>16</v>
      </c>
      <c r="J45" s="155" t="s">
        <v>17</v>
      </c>
      <c r="K45" s="155" t="s">
        <v>18</v>
      </c>
      <c r="L45" s="155" t="s">
        <v>19</v>
      </c>
      <c r="M45" s="330" t="s">
        <v>25</v>
      </c>
      <c r="N45" s="331"/>
      <c r="O45" s="331"/>
      <c r="P45" s="331"/>
      <c r="Q45" s="331"/>
      <c r="R45" s="331"/>
      <c r="S45" s="331"/>
      <c r="T45" s="331"/>
      <c r="U45" s="331"/>
      <c r="V45" s="331"/>
      <c r="W45" s="331"/>
      <c r="X45" s="332"/>
    </row>
    <row r="46" spans="1:26" x14ac:dyDescent="0.25">
      <c r="A46" s="345" t="s">
        <v>23</v>
      </c>
      <c r="B46" s="346"/>
      <c r="C46" s="346"/>
      <c r="D46" s="346"/>
      <c r="E46" s="346"/>
      <c r="F46" s="347"/>
      <c r="G46" s="239"/>
      <c r="H46" s="240">
        <v>20</v>
      </c>
      <c r="I46" s="240">
        <v>94</v>
      </c>
      <c r="J46" s="240">
        <v>61</v>
      </c>
      <c r="K46" s="240">
        <v>123</v>
      </c>
      <c r="L46" s="240">
        <v>51</v>
      </c>
      <c r="M46" s="348" t="s">
        <v>195</v>
      </c>
      <c r="N46" s="349"/>
      <c r="O46" s="349"/>
      <c r="P46" s="349"/>
      <c r="Q46" s="349"/>
      <c r="R46" s="349"/>
      <c r="S46" s="349"/>
      <c r="T46" s="349"/>
      <c r="U46" s="349"/>
      <c r="V46" s="350"/>
      <c r="W46" s="241"/>
      <c r="X46" s="216">
        <f t="shared" ref="X46:X51" si="12">SUM(H46:W46)</f>
        <v>349</v>
      </c>
    </row>
    <row r="47" spans="1:26" ht="15" customHeight="1" x14ac:dyDescent="0.25">
      <c r="A47" s="345" t="s">
        <v>24</v>
      </c>
      <c r="B47" s="346"/>
      <c r="C47" s="346"/>
      <c r="D47" s="346"/>
      <c r="E47" s="346"/>
      <c r="F47" s="347"/>
      <c r="G47" s="239"/>
      <c r="H47" s="240">
        <v>14</v>
      </c>
      <c r="I47" s="240">
        <v>65</v>
      </c>
      <c r="J47" s="240">
        <v>42</v>
      </c>
      <c r="K47" s="240">
        <v>85</v>
      </c>
      <c r="L47" s="240">
        <v>36</v>
      </c>
      <c r="M47" s="351"/>
      <c r="N47" s="352"/>
      <c r="O47" s="352"/>
      <c r="P47" s="352"/>
      <c r="Q47" s="352"/>
      <c r="R47" s="352"/>
      <c r="S47" s="352"/>
      <c r="T47" s="352"/>
      <c r="U47" s="352"/>
      <c r="V47" s="353"/>
      <c r="W47" s="238"/>
      <c r="X47" s="216">
        <f t="shared" si="12"/>
        <v>242</v>
      </c>
    </row>
    <row r="48" spans="1:26" ht="15" customHeight="1" x14ac:dyDescent="0.25">
      <c r="A48" s="345" t="s">
        <v>189</v>
      </c>
      <c r="B48" s="346"/>
      <c r="C48" s="346"/>
      <c r="D48" s="346"/>
      <c r="E48" s="346"/>
      <c r="F48" s="347"/>
      <c r="G48" s="239"/>
      <c r="H48" s="240">
        <v>10</v>
      </c>
      <c r="I48" s="240">
        <v>47</v>
      </c>
      <c r="J48" s="240">
        <v>30</v>
      </c>
      <c r="K48" s="240">
        <v>61</v>
      </c>
      <c r="L48" s="240">
        <v>26</v>
      </c>
      <c r="M48" s="354"/>
      <c r="N48" s="355"/>
      <c r="O48" s="355"/>
      <c r="P48" s="355"/>
      <c r="Q48" s="355"/>
      <c r="R48" s="355"/>
      <c r="S48" s="355"/>
      <c r="T48" s="355"/>
      <c r="U48" s="355"/>
      <c r="V48" s="356"/>
      <c r="W48" s="238"/>
      <c r="X48" s="216">
        <f t="shared" si="12"/>
        <v>174</v>
      </c>
    </row>
    <row r="49" spans="1:24" ht="15" customHeight="1" x14ac:dyDescent="0.25">
      <c r="A49" s="333" t="s">
        <v>23</v>
      </c>
      <c r="B49" s="334"/>
      <c r="C49" s="334"/>
      <c r="D49" s="334"/>
      <c r="E49" s="334"/>
      <c r="F49" s="335"/>
      <c r="G49" s="243"/>
      <c r="H49" s="244">
        <v>437</v>
      </c>
      <c r="I49" s="244">
        <v>874</v>
      </c>
      <c r="J49" s="244">
        <v>874</v>
      </c>
      <c r="K49" s="244">
        <v>874</v>
      </c>
      <c r="L49" s="244">
        <v>437</v>
      </c>
      <c r="M49" s="336" t="s">
        <v>196</v>
      </c>
      <c r="N49" s="337"/>
      <c r="O49" s="337"/>
      <c r="P49" s="337"/>
      <c r="Q49" s="337"/>
      <c r="R49" s="337"/>
      <c r="S49" s="337"/>
      <c r="T49" s="337"/>
      <c r="U49" s="337"/>
      <c r="V49" s="338"/>
      <c r="W49" s="238"/>
      <c r="X49" s="216">
        <f t="shared" si="12"/>
        <v>3496</v>
      </c>
    </row>
    <row r="50" spans="1:24" ht="15" customHeight="1" x14ac:dyDescent="0.25">
      <c r="A50" s="333" t="s">
        <v>24</v>
      </c>
      <c r="B50" s="334"/>
      <c r="C50" s="334"/>
      <c r="D50" s="334"/>
      <c r="E50" s="334"/>
      <c r="F50" s="335"/>
      <c r="G50" s="242"/>
      <c r="H50" s="244">
        <v>303</v>
      </c>
      <c r="I50" s="244">
        <v>606</v>
      </c>
      <c r="J50" s="244">
        <v>606</v>
      </c>
      <c r="K50" s="244">
        <v>606</v>
      </c>
      <c r="L50" s="244">
        <v>303</v>
      </c>
      <c r="M50" s="339"/>
      <c r="N50" s="340"/>
      <c r="O50" s="340"/>
      <c r="P50" s="340"/>
      <c r="Q50" s="340"/>
      <c r="R50" s="340"/>
      <c r="S50" s="340"/>
      <c r="T50" s="340"/>
      <c r="U50" s="340"/>
      <c r="V50" s="341"/>
      <c r="W50" s="238"/>
      <c r="X50" s="216">
        <f t="shared" si="12"/>
        <v>2424</v>
      </c>
    </row>
    <row r="51" spans="1:24" ht="15" customHeight="1" x14ac:dyDescent="0.25">
      <c r="A51" s="333" t="s">
        <v>189</v>
      </c>
      <c r="B51" s="334"/>
      <c r="C51" s="334"/>
      <c r="D51" s="334"/>
      <c r="E51" s="334"/>
      <c r="F51" s="335"/>
      <c r="G51" s="242"/>
      <c r="H51" s="244">
        <v>218</v>
      </c>
      <c r="I51" s="244">
        <v>436</v>
      </c>
      <c r="J51" s="244">
        <v>436</v>
      </c>
      <c r="K51" s="244">
        <v>436</v>
      </c>
      <c r="L51" s="244">
        <v>218</v>
      </c>
      <c r="M51" s="342"/>
      <c r="N51" s="343"/>
      <c r="O51" s="343"/>
      <c r="P51" s="343"/>
      <c r="Q51" s="343"/>
      <c r="R51" s="343"/>
      <c r="S51" s="343"/>
      <c r="T51" s="343"/>
      <c r="U51" s="343"/>
      <c r="V51" s="344"/>
      <c r="W51" s="238"/>
      <c r="X51" s="216">
        <f t="shared" si="12"/>
        <v>1744</v>
      </c>
    </row>
    <row r="52" spans="1:24" x14ac:dyDescent="0.25">
      <c r="A52" s="315"/>
      <c r="B52" s="316"/>
      <c r="C52" s="316"/>
      <c r="D52" s="316"/>
      <c r="E52" s="316"/>
      <c r="F52" s="317"/>
      <c r="G52" s="176"/>
      <c r="H52" s="245"/>
      <c r="I52" s="238"/>
      <c r="J52" s="238"/>
      <c r="K52" s="238"/>
      <c r="L52" s="238"/>
      <c r="M52" s="318"/>
      <c r="N52" s="318"/>
      <c r="O52" s="318"/>
      <c r="P52" s="318"/>
      <c r="Q52" s="318"/>
      <c r="R52" s="318"/>
      <c r="S52" s="318"/>
      <c r="T52" s="318"/>
      <c r="U52" s="318"/>
      <c r="V52" s="318"/>
      <c r="W52" s="238"/>
      <c r="X52" s="216"/>
    </row>
    <row r="53" spans="1:24" x14ac:dyDescent="0.25">
      <c r="A53" s="315"/>
      <c r="B53" s="316"/>
      <c r="C53" s="316"/>
      <c r="D53" s="316"/>
      <c r="E53" s="316"/>
      <c r="F53" s="317"/>
      <c r="G53" s="176"/>
      <c r="H53" s="245"/>
      <c r="I53" s="238"/>
      <c r="J53" s="238"/>
      <c r="K53" s="238"/>
      <c r="L53" s="238"/>
      <c r="W53" s="246"/>
      <c r="X53" s="241"/>
    </row>
    <row r="54" spans="1:24" ht="16.5" thickBot="1" x14ac:dyDescent="0.3">
      <c r="A54" s="319"/>
      <c r="B54" s="320"/>
      <c r="C54" s="320"/>
      <c r="D54" s="320"/>
      <c r="E54" s="321" t="s">
        <v>28</v>
      </c>
      <c r="F54" s="322"/>
      <c r="G54" s="218"/>
      <c r="H54" s="247">
        <f>SUM(H46:H53)</f>
        <v>1002</v>
      </c>
      <c r="I54" s="247">
        <f>SUM(I46:I53)</f>
        <v>2122</v>
      </c>
      <c r="J54" s="247">
        <f>SUM(J46:J53)</f>
        <v>2049</v>
      </c>
      <c r="K54" s="247">
        <f>SUM(K46:K53)</f>
        <v>2185</v>
      </c>
      <c r="L54" s="247">
        <f>SUM(L46:L53)</f>
        <v>1071</v>
      </c>
      <c r="M54" s="323"/>
      <c r="N54" s="323"/>
      <c r="O54" s="323"/>
      <c r="P54" s="323"/>
      <c r="Q54" s="323"/>
      <c r="R54" s="323"/>
      <c r="S54" s="323"/>
      <c r="T54" s="323"/>
      <c r="U54" s="323"/>
      <c r="V54" s="323"/>
      <c r="W54" s="181"/>
      <c r="X54" s="248">
        <f>SUM(H54:W54)</f>
        <v>8429</v>
      </c>
    </row>
    <row r="55" spans="1:24" x14ac:dyDescent="0.25">
      <c r="A55" s="183"/>
      <c r="B55" s="184"/>
      <c r="C55" s="184"/>
      <c r="D55" s="184"/>
      <c r="E55" s="184"/>
      <c r="F55" s="185"/>
      <c r="G55" s="186"/>
      <c r="H55" s="187"/>
      <c r="I55" s="187"/>
      <c r="J55" s="187"/>
      <c r="K55" s="187"/>
      <c r="L55" s="187"/>
      <c r="M55" s="187"/>
      <c r="N55" s="187"/>
      <c r="O55" s="187"/>
      <c r="P55" s="187"/>
      <c r="Q55" s="187"/>
      <c r="R55" s="187"/>
      <c r="S55" s="187"/>
      <c r="T55" s="187"/>
      <c r="U55" s="187"/>
      <c r="V55" s="187"/>
      <c r="W55" s="187"/>
      <c r="X55" s="188"/>
    </row>
    <row r="56" spans="1:24" ht="15.75" thickBot="1" x14ac:dyDescent="0.3">
      <c r="A56" s="189"/>
      <c r="B56" s="190"/>
      <c r="C56" s="185"/>
      <c r="D56" s="191"/>
      <c r="E56" s="191"/>
      <c r="F56" s="185"/>
      <c r="G56" s="186"/>
      <c r="H56" s="192"/>
      <c r="I56" s="192"/>
      <c r="J56" s="192"/>
      <c r="K56" s="192"/>
      <c r="L56" s="192"/>
      <c r="M56" s="192"/>
      <c r="N56" s="192"/>
      <c r="O56" s="146"/>
      <c r="P56" s="146"/>
      <c r="Q56" s="146"/>
      <c r="R56" s="146"/>
      <c r="S56" s="146"/>
      <c r="T56" s="146"/>
      <c r="U56" s="146"/>
      <c r="V56" s="146"/>
      <c r="W56" s="146"/>
      <c r="X56" s="193"/>
    </row>
    <row r="57" spans="1:24" ht="21" x14ac:dyDescent="0.25">
      <c r="A57" s="309" t="s">
        <v>29</v>
      </c>
      <c r="B57" s="310"/>
      <c r="C57" s="311"/>
      <c r="D57" s="194" t="s">
        <v>30</v>
      </c>
      <c r="E57" s="195" t="s">
        <v>31</v>
      </c>
      <c r="F57" s="196" t="s">
        <v>3</v>
      </c>
      <c r="G57" s="197"/>
      <c r="H57" s="312" t="s">
        <v>32</v>
      </c>
      <c r="I57" s="313"/>
      <c r="J57" s="313"/>
      <c r="K57" s="313"/>
      <c r="L57" s="314"/>
      <c r="M57" s="198"/>
      <c r="N57" s="199" t="s">
        <v>33</v>
      </c>
      <c r="O57" s="199" t="s">
        <v>34</v>
      </c>
      <c r="P57" s="199" t="s">
        <v>35</v>
      </c>
      <c r="Q57" s="199" t="s">
        <v>36</v>
      </c>
      <c r="R57" s="198"/>
      <c r="S57" s="198"/>
      <c r="T57" s="198"/>
      <c r="U57" s="198"/>
      <c r="V57" s="198"/>
      <c r="W57" s="198"/>
      <c r="X57" s="196" t="s">
        <v>37</v>
      </c>
    </row>
    <row r="58" spans="1:24" ht="12" customHeight="1" x14ac:dyDescent="0.25">
      <c r="A58" s="305" t="s">
        <v>188</v>
      </c>
      <c r="B58" s="305"/>
      <c r="C58" s="305"/>
      <c r="D58" s="306"/>
      <c r="E58" s="307">
        <v>349</v>
      </c>
      <c r="F58" s="308">
        <v>18</v>
      </c>
      <c r="G58" s="200"/>
      <c r="H58" s="201"/>
      <c r="I58" s="201"/>
      <c r="J58" s="202" t="s">
        <v>18</v>
      </c>
      <c r="K58" s="202" t="s">
        <v>38</v>
      </c>
      <c r="L58" s="202" t="s">
        <v>39</v>
      </c>
      <c r="M58" s="202" t="s">
        <v>40</v>
      </c>
      <c r="N58" s="299">
        <f>R42</f>
        <v>4770</v>
      </c>
      <c r="O58" s="299">
        <f>S42</f>
        <v>5892</v>
      </c>
      <c r="P58" s="301">
        <f>V42</f>
        <v>2163.6383909741953</v>
      </c>
      <c r="Q58" s="301">
        <f>W42</f>
        <v>2672.5696854549183</v>
      </c>
      <c r="R58" s="203"/>
      <c r="S58" s="203"/>
      <c r="T58" s="203"/>
      <c r="U58" s="203"/>
      <c r="V58" s="203"/>
      <c r="W58" s="203"/>
      <c r="X58" s="303">
        <f>J59*K59*L59/1728*0.028317*F58</f>
        <v>0.59616871484375</v>
      </c>
    </row>
    <row r="59" spans="1:24" ht="12" customHeight="1" x14ac:dyDescent="0.25">
      <c r="A59" s="305"/>
      <c r="B59" s="305"/>
      <c r="C59" s="305"/>
      <c r="D59" s="306"/>
      <c r="E59" s="307"/>
      <c r="F59" s="308"/>
      <c r="G59" s="200"/>
      <c r="H59" s="204"/>
      <c r="I59" s="204"/>
      <c r="J59" s="205">
        <v>18.5</v>
      </c>
      <c r="K59" s="205">
        <v>11.5</v>
      </c>
      <c r="L59" s="205">
        <v>9.5</v>
      </c>
      <c r="M59" s="202"/>
      <c r="N59" s="300"/>
      <c r="O59" s="300"/>
      <c r="P59" s="302"/>
      <c r="Q59" s="302"/>
      <c r="R59" s="203"/>
      <c r="S59" s="203"/>
      <c r="T59" s="203"/>
      <c r="U59" s="203"/>
      <c r="V59" s="203"/>
      <c r="W59" s="203"/>
      <c r="X59" s="303"/>
    </row>
    <row r="60" spans="1:24" x14ac:dyDescent="0.25">
      <c r="A60" s="219"/>
      <c r="B60" s="220"/>
      <c r="C60" s="220"/>
      <c r="D60" s="146"/>
      <c r="E60" s="146"/>
      <c r="F60" s="151"/>
      <c r="G60" s="151"/>
      <c r="H60" s="146"/>
      <c r="I60" s="146"/>
      <c r="J60" s="204">
        <f>J59*2.54</f>
        <v>46.99</v>
      </c>
      <c r="K60" s="204">
        <f>K59*2.54</f>
        <v>29.21</v>
      </c>
      <c r="L60" s="204">
        <f>L59*2.54</f>
        <v>24.13</v>
      </c>
      <c r="M60" s="205" t="s">
        <v>41</v>
      </c>
      <c r="N60" s="146"/>
      <c r="O60" s="146"/>
      <c r="P60" s="146"/>
      <c r="Q60" s="146"/>
      <c r="R60" s="146"/>
      <c r="S60" s="146"/>
      <c r="T60" s="146"/>
      <c r="U60" s="146"/>
      <c r="V60" s="146"/>
      <c r="W60" s="146"/>
      <c r="X60" s="146"/>
    </row>
    <row r="61" spans="1:24" x14ac:dyDescent="0.25">
      <c r="A61" s="305" t="s">
        <v>188</v>
      </c>
      <c r="B61" s="305"/>
      <c r="C61" s="305"/>
      <c r="D61" s="306"/>
      <c r="E61" s="307">
        <v>242</v>
      </c>
      <c r="F61" s="308">
        <v>18</v>
      </c>
      <c r="G61" s="200"/>
      <c r="H61" s="201"/>
      <c r="I61" s="201"/>
      <c r="J61" s="202" t="s">
        <v>18</v>
      </c>
      <c r="K61" s="202" t="s">
        <v>38</v>
      </c>
      <c r="L61" s="202" t="s">
        <v>39</v>
      </c>
      <c r="M61" s="202" t="s">
        <v>40</v>
      </c>
      <c r="N61" s="299">
        <f>R45</f>
        <v>0</v>
      </c>
      <c r="O61" s="299">
        <f>S45</f>
        <v>0</v>
      </c>
      <c r="P61" s="301">
        <f>V45</f>
        <v>0</v>
      </c>
      <c r="Q61" s="301">
        <f>W45</f>
        <v>0</v>
      </c>
      <c r="R61" s="203"/>
      <c r="S61" s="203"/>
      <c r="T61" s="203"/>
      <c r="U61" s="203"/>
      <c r="V61" s="203"/>
      <c r="W61" s="203"/>
      <c r="X61" s="303">
        <f>J62*K62*L62/1728*0.028317*F61</f>
        <v>0.40790491015625002</v>
      </c>
    </row>
    <row r="62" spans="1:24" x14ac:dyDescent="0.25">
      <c r="A62" s="305"/>
      <c r="B62" s="305"/>
      <c r="C62" s="305"/>
      <c r="D62" s="306"/>
      <c r="E62" s="307"/>
      <c r="F62" s="308"/>
      <c r="G62" s="200"/>
      <c r="H62" s="204"/>
      <c r="I62" s="204"/>
      <c r="J62" s="205">
        <v>18.5</v>
      </c>
      <c r="K62" s="205">
        <v>11.5</v>
      </c>
      <c r="L62" s="205">
        <v>6.5</v>
      </c>
      <c r="M62" s="202"/>
      <c r="N62" s="300"/>
      <c r="O62" s="300"/>
      <c r="P62" s="302"/>
      <c r="Q62" s="302"/>
      <c r="R62" s="203"/>
      <c r="S62" s="203"/>
      <c r="T62" s="203"/>
      <c r="U62" s="203"/>
      <c r="V62" s="203"/>
      <c r="W62" s="203"/>
      <c r="X62" s="303"/>
    </row>
    <row r="63" spans="1:24" x14ac:dyDescent="0.25">
      <c r="A63" s="219"/>
      <c r="B63" s="220"/>
      <c r="C63" s="220"/>
      <c r="D63" s="146"/>
      <c r="E63" s="146"/>
      <c r="F63" s="151"/>
      <c r="G63" s="151"/>
      <c r="H63" s="146"/>
      <c r="I63" s="146"/>
      <c r="J63" s="204">
        <f>J62*2.54</f>
        <v>46.99</v>
      </c>
      <c r="K63" s="204">
        <f>K62*2.54</f>
        <v>29.21</v>
      </c>
      <c r="L63" s="204">
        <f>L62*2.54</f>
        <v>16.510000000000002</v>
      </c>
      <c r="M63" s="205" t="s">
        <v>41</v>
      </c>
      <c r="N63" s="146"/>
      <c r="O63" s="146"/>
      <c r="P63" s="146"/>
      <c r="Q63" s="146"/>
      <c r="R63" s="146"/>
      <c r="S63" s="146"/>
      <c r="T63" s="146"/>
      <c r="U63" s="146"/>
      <c r="V63" s="146"/>
      <c r="W63" s="146"/>
      <c r="X63" s="146"/>
    </row>
    <row r="64" spans="1:24" ht="12" customHeight="1" x14ac:dyDescent="0.25">
      <c r="A64" s="305" t="s">
        <v>188</v>
      </c>
      <c r="B64" s="305"/>
      <c r="C64" s="305"/>
      <c r="D64" s="306"/>
      <c r="E64" s="307">
        <v>174</v>
      </c>
      <c r="F64" s="308">
        <v>18</v>
      </c>
      <c r="G64" s="200"/>
      <c r="H64" s="201"/>
      <c r="I64" s="201"/>
      <c r="J64" s="202" t="s">
        <v>18</v>
      </c>
      <c r="K64" s="202" t="s">
        <v>38</v>
      </c>
      <c r="L64" s="202" t="s">
        <v>39</v>
      </c>
      <c r="M64" s="202" t="s">
        <v>40</v>
      </c>
      <c r="N64" s="299">
        <f>R48</f>
        <v>0</v>
      </c>
      <c r="O64" s="299">
        <f>S48</f>
        <v>0</v>
      </c>
      <c r="P64" s="301">
        <f>V48</f>
        <v>0</v>
      </c>
      <c r="Q64" s="301">
        <f>W48</f>
        <v>0</v>
      </c>
      <c r="R64" s="203"/>
      <c r="S64" s="203"/>
      <c r="T64" s="203"/>
      <c r="U64" s="203"/>
      <c r="V64" s="203"/>
      <c r="W64" s="203"/>
      <c r="X64" s="303">
        <f>J65*K65*L65/1728*0.028317*F64</f>
        <v>0.31377300781249995</v>
      </c>
    </row>
    <row r="65" spans="1:24" ht="12" customHeight="1" x14ac:dyDescent="0.25">
      <c r="A65" s="305"/>
      <c r="B65" s="305"/>
      <c r="C65" s="305"/>
      <c r="D65" s="306"/>
      <c r="E65" s="307"/>
      <c r="F65" s="308"/>
      <c r="G65" s="200"/>
      <c r="H65" s="204"/>
      <c r="I65" s="204"/>
      <c r="J65" s="205">
        <v>18.5</v>
      </c>
      <c r="K65" s="205">
        <v>11.5</v>
      </c>
      <c r="L65" s="205">
        <v>5</v>
      </c>
      <c r="M65" s="202"/>
      <c r="N65" s="300"/>
      <c r="O65" s="300"/>
      <c r="P65" s="302"/>
      <c r="Q65" s="302"/>
      <c r="R65" s="203"/>
      <c r="S65" s="203"/>
      <c r="T65" s="203"/>
      <c r="U65" s="203"/>
      <c r="V65" s="203"/>
      <c r="W65" s="203"/>
      <c r="X65" s="303"/>
    </row>
    <row r="66" spans="1:24" x14ac:dyDescent="0.25">
      <c r="A66" s="219"/>
      <c r="B66" s="220"/>
      <c r="C66" s="220"/>
      <c r="D66" s="146"/>
      <c r="E66" s="146"/>
      <c r="F66" s="151"/>
      <c r="G66" s="151"/>
      <c r="H66" s="146"/>
      <c r="I66" s="146"/>
      <c r="J66" s="204">
        <f>J65*2.54</f>
        <v>46.99</v>
      </c>
      <c r="K66" s="204">
        <f>K65*2.54</f>
        <v>29.21</v>
      </c>
      <c r="L66" s="204">
        <f>L65*2.54</f>
        <v>12.7</v>
      </c>
      <c r="M66" s="205" t="s">
        <v>41</v>
      </c>
      <c r="N66" s="146"/>
      <c r="O66" s="146"/>
      <c r="P66" s="146"/>
      <c r="Q66" s="146"/>
      <c r="R66" s="146"/>
      <c r="S66" s="146"/>
      <c r="T66" s="146"/>
      <c r="U66" s="146"/>
      <c r="V66" s="146"/>
      <c r="W66" s="146"/>
      <c r="X66" s="146"/>
    </row>
    <row r="67" spans="1:24" ht="12" customHeight="1" x14ac:dyDescent="0.25">
      <c r="A67" s="305" t="s">
        <v>188</v>
      </c>
      <c r="B67" s="305"/>
      <c r="C67" s="305"/>
      <c r="D67" s="306"/>
      <c r="E67" s="307">
        <v>7664</v>
      </c>
      <c r="F67" s="308">
        <v>320</v>
      </c>
      <c r="G67" s="200"/>
      <c r="H67" s="201"/>
      <c r="I67" s="201"/>
      <c r="J67" s="202" t="s">
        <v>18</v>
      </c>
      <c r="K67" s="202" t="s">
        <v>38</v>
      </c>
      <c r="L67" s="202" t="s">
        <v>39</v>
      </c>
      <c r="M67" s="202" t="s">
        <v>40</v>
      </c>
      <c r="N67" s="299">
        <f>R51</f>
        <v>0</v>
      </c>
      <c r="O67" s="299">
        <f>S51</f>
        <v>0</v>
      </c>
      <c r="P67" s="301">
        <f>V51</f>
        <v>0</v>
      </c>
      <c r="Q67" s="301">
        <f>W51</f>
        <v>0</v>
      </c>
      <c r="R67" s="203"/>
      <c r="S67" s="203"/>
      <c r="T67" s="203"/>
      <c r="U67" s="203"/>
      <c r="V67" s="203"/>
      <c r="W67" s="203"/>
      <c r="X67" s="303">
        <f>J68*K68*L68/1728*0.028317*F67</f>
        <v>12.272010972222221</v>
      </c>
    </row>
    <row r="68" spans="1:24" ht="12" customHeight="1" x14ac:dyDescent="0.25">
      <c r="A68" s="305"/>
      <c r="B68" s="305"/>
      <c r="C68" s="305"/>
      <c r="D68" s="306"/>
      <c r="E68" s="307"/>
      <c r="F68" s="308"/>
      <c r="G68" s="200"/>
      <c r="H68" s="204"/>
      <c r="I68" s="204"/>
      <c r="J68" s="205">
        <v>18.5</v>
      </c>
      <c r="K68" s="205">
        <v>11.5</v>
      </c>
      <c r="L68" s="205">
        <v>11</v>
      </c>
      <c r="M68" s="202"/>
      <c r="N68" s="300"/>
      <c r="O68" s="300"/>
      <c r="P68" s="302"/>
      <c r="Q68" s="302"/>
      <c r="R68" s="203"/>
      <c r="S68" s="203"/>
      <c r="T68" s="203"/>
      <c r="U68" s="203"/>
      <c r="V68" s="203"/>
      <c r="W68" s="203"/>
      <c r="X68" s="303"/>
    </row>
    <row r="69" spans="1:24" x14ac:dyDescent="0.25">
      <c r="A69" s="145"/>
      <c r="B69" s="146"/>
      <c r="C69" s="146"/>
      <c r="D69" s="146"/>
      <c r="E69" s="221"/>
      <c r="F69" s="151"/>
      <c r="G69" s="151"/>
      <c r="H69" s="146"/>
      <c r="I69" s="146"/>
      <c r="J69" s="204">
        <f>J68*2.54</f>
        <v>46.99</v>
      </c>
      <c r="K69" s="204">
        <f>K68*2.54</f>
        <v>29.21</v>
      </c>
      <c r="L69" s="204">
        <f>L68*2.54</f>
        <v>27.94</v>
      </c>
      <c r="M69" s="205" t="s">
        <v>41</v>
      </c>
      <c r="N69" s="146"/>
      <c r="O69" s="146"/>
      <c r="P69" s="146"/>
      <c r="Q69" s="146"/>
      <c r="R69" s="146"/>
      <c r="S69" s="146"/>
      <c r="T69" s="146"/>
      <c r="U69" s="146"/>
      <c r="V69" s="146"/>
      <c r="W69" s="146"/>
      <c r="X69" s="146">
        <f>SUM(X58:X68)</f>
        <v>13.589857605034721</v>
      </c>
    </row>
    <row r="70" spans="1:24" x14ac:dyDescent="0.25">
      <c r="A70" s="145"/>
      <c r="B70" s="146"/>
      <c r="C70" s="146"/>
      <c r="D70" s="146"/>
      <c r="E70" s="221"/>
      <c r="F70" s="151"/>
      <c r="G70" s="151"/>
      <c r="H70" s="146"/>
      <c r="I70" s="146"/>
      <c r="J70" s="146"/>
      <c r="K70" s="146"/>
      <c r="L70" s="146"/>
      <c r="M70" s="151"/>
      <c r="N70" s="146"/>
      <c r="O70" s="146"/>
      <c r="P70" s="146"/>
      <c r="Q70" s="146"/>
      <c r="R70" s="146"/>
      <c r="S70" s="146"/>
      <c r="T70" s="146"/>
      <c r="U70" s="146"/>
      <c r="V70" s="146"/>
      <c r="W70" s="146"/>
      <c r="X70" s="146"/>
    </row>
    <row r="71" spans="1:24" ht="15.75" customHeight="1" x14ac:dyDescent="0.25">
      <c r="A71" s="304" t="s">
        <v>29</v>
      </c>
      <c r="B71" s="304"/>
      <c r="C71" s="304"/>
      <c r="D71" s="222" t="s">
        <v>30</v>
      </c>
      <c r="E71" s="222" t="s">
        <v>31</v>
      </c>
      <c r="F71" s="223" t="s">
        <v>3</v>
      </c>
      <c r="G71" s="151"/>
      <c r="H71" s="146"/>
      <c r="I71" s="146"/>
      <c r="J71" s="146"/>
      <c r="K71" s="146"/>
      <c r="L71" s="146"/>
      <c r="M71" s="146"/>
      <c r="N71" s="146"/>
      <c r="O71" s="146"/>
      <c r="P71" s="146"/>
      <c r="Q71" s="146"/>
      <c r="R71" s="146"/>
      <c r="S71" s="146"/>
      <c r="T71" s="146"/>
      <c r="U71" s="146"/>
      <c r="V71" s="144"/>
      <c r="W71" s="147"/>
      <c r="X71" s="148"/>
    </row>
    <row r="72" spans="1:24" ht="15.75" customHeight="1" x14ac:dyDescent="0.25">
      <c r="A72" s="292" t="s">
        <v>188</v>
      </c>
      <c r="B72" s="292"/>
      <c r="C72" s="292"/>
      <c r="D72" s="224">
        <v>8429</v>
      </c>
      <c r="E72" s="224">
        <f>SUM(E58:E71)</f>
        <v>8429</v>
      </c>
      <c r="F72" s="225">
        <f>SUM(F58:F71)</f>
        <v>374</v>
      </c>
      <c r="G72" s="152"/>
      <c r="H72" s="144"/>
      <c r="I72" s="144"/>
      <c r="J72" s="144"/>
      <c r="K72" s="144"/>
      <c r="L72" s="144"/>
      <c r="M72" s="144"/>
      <c r="N72" s="144"/>
      <c r="O72" s="144"/>
      <c r="P72" s="144"/>
      <c r="Q72" s="144"/>
      <c r="R72" s="144"/>
      <c r="S72" s="144"/>
      <c r="T72" s="144"/>
      <c r="U72" s="144"/>
      <c r="V72" s="144"/>
      <c r="W72" s="147" t="s">
        <v>42</v>
      </c>
      <c r="X72" s="148">
        <f>E72</f>
        <v>8429</v>
      </c>
    </row>
    <row r="73" spans="1:24" ht="15.75" customHeight="1" x14ac:dyDescent="0.25">
      <c r="A73" s="144"/>
      <c r="B73" s="144"/>
      <c r="C73" s="144"/>
      <c r="D73" s="144"/>
      <c r="E73" s="144"/>
      <c r="F73" s="144"/>
      <c r="G73" s="152"/>
      <c r="H73" s="144"/>
      <c r="I73" s="144"/>
      <c r="J73" s="144"/>
      <c r="K73" s="144"/>
      <c r="L73" s="144"/>
      <c r="M73" s="144"/>
      <c r="N73" s="144"/>
      <c r="O73" s="144"/>
      <c r="P73" s="144"/>
      <c r="Q73" s="144"/>
      <c r="R73" s="144"/>
      <c r="S73" s="144"/>
      <c r="T73" s="144"/>
      <c r="U73" s="144"/>
      <c r="V73" s="144"/>
      <c r="W73" s="147" t="s">
        <v>43</v>
      </c>
      <c r="X73" s="149">
        <f>F72</f>
        <v>374</v>
      </c>
    </row>
    <row r="74" spans="1:24" ht="15.75" customHeight="1" x14ac:dyDescent="0.25">
      <c r="A74" s="144"/>
      <c r="B74" s="144"/>
      <c r="C74" s="144"/>
      <c r="D74" s="144"/>
      <c r="E74" s="144"/>
      <c r="F74" s="144"/>
      <c r="G74" s="152"/>
      <c r="H74" s="144"/>
      <c r="I74" s="144"/>
      <c r="J74" s="144"/>
      <c r="K74" s="144"/>
      <c r="L74" s="144"/>
      <c r="M74" s="144"/>
      <c r="N74" s="144"/>
      <c r="O74" s="144"/>
      <c r="P74" s="144"/>
      <c r="Q74" s="144"/>
      <c r="R74" s="144"/>
      <c r="S74" s="144"/>
      <c r="T74" s="144"/>
      <c r="U74" s="144"/>
      <c r="V74" s="144"/>
      <c r="W74" s="147" t="s">
        <v>44</v>
      </c>
      <c r="X74" s="150">
        <f>N58</f>
        <v>4770</v>
      </c>
    </row>
    <row r="75" spans="1:24" ht="15.75" customHeight="1" x14ac:dyDescent="0.25">
      <c r="W75" s="147" t="s">
        <v>45</v>
      </c>
      <c r="X75" s="150">
        <v>5892</v>
      </c>
    </row>
    <row r="76" spans="1:24" ht="15.75" customHeight="1" x14ac:dyDescent="0.25">
      <c r="W76" s="147" t="s">
        <v>46</v>
      </c>
      <c r="X76" s="150">
        <f>X69</f>
        <v>13.589857605034721</v>
      </c>
    </row>
    <row r="92" spans="1:21" ht="15.75" thickBot="1" x14ac:dyDescent="0.3"/>
    <row r="93" spans="1:21" s="249" customFormat="1" ht="21.75" customHeight="1" thickBot="1" x14ac:dyDescent="0.25">
      <c r="A93" s="293" t="s">
        <v>24</v>
      </c>
      <c r="B93" s="294"/>
      <c r="C93" s="294"/>
      <c r="D93" s="294"/>
      <c r="E93" s="294"/>
      <c r="F93" s="294"/>
      <c r="G93" s="294"/>
      <c r="H93" s="294"/>
      <c r="I93" s="294"/>
      <c r="J93" s="295"/>
      <c r="K93" s="293" t="s">
        <v>189</v>
      </c>
      <c r="L93" s="296"/>
      <c r="M93" s="296"/>
      <c r="N93" s="296"/>
      <c r="O93" s="296"/>
      <c r="P93" s="296"/>
      <c r="Q93" s="296"/>
      <c r="R93" s="296"/>
      <c r="S93" s="296"/>
      <c r="T93" s="296"/>
      <c r="U93" s="297"/>
    </row>
    <row r="106" spans="1:6" ht="15.75" thickBot="1" x14ac:dyDescent="0.3"/>
    <row r="107" spans="1:6" ht="24" customHeight="1" thickBot="1" x14ac:dyDescent="0.3">
      <c r="A107" s="298" t="s">
        <v>23</v>
      </c>
      <c r="B107" s="294"/>
      <c r="C107" s="294"/>
      <c r="D107" s="294"/>
      <c r="E107" s="294"/>
      <c r="F107" s="295"/>
    </row>
  </sheetData>
  <mergeCells count="79">
    <mergeCell ref="A42:C42"/>
    <mergeCell ref="A7:F7"/>
    <mergeCell ref="O7:X7"/>
    <mergeCell ref="A1:X1"/>
    <mergeCell ref="A2:X2"/>
    <mergeCell ref="A4:X4"/>
    <mergeCell ref="A5:X5"/>
    <mergeCell ref="A6:X6"/>
    <mergeCell ref="A8:X8"/>
    <mergeCell ref="A9:C10"/>
    <mergeCell ref="D9:D10"/>
    <mergeCell ref="E9:E10"/>
    <mergeCell ref="F9:F10"/>
    <mergeCell ref="G9:G10"/>
    <mergeCell ref="H9:L9"/>
    <mergeCell ref="M9:M10"/>
    <mergeCell ref="N9:N10"/>
    <mergeCell ref="O9:O10"/>
    <mergeCell ref="X9:X10"/>
    <mergeCell ref="A44:X44"/>
    <mergeCell ref="A45:F45"/>
    <mergeCell ref="M45:X45"/>
    <mergeCell ref="A49:F49"/>
    <mergeCell ref="M49:V51"/>
    <mergeCell ref="A50:F50"/>
    <mergeCell ref="A51:F51"/>
    <mergeCell ref="A46:F46"/>
    <mergeCell ref="M46:V48"/>
    <mergeCell ref="A47:F47"/>
    <mergeCell ref="A48:F48"/>
    <mergeCell ref="A52:F52"/>
    <mergeCell ref="M52:V52"/>
    <mergeCell ref="A53:F53"/>
    <mergeCell ref="A54:D54"/>
    <mergeCell ref="E54:F54"/>
    <mergeCell ref="M54:V54"/>
    <mergeCell ref="A57:C57"/>
    <mergeCell ref="H57:L57"/>
    <mergeCell ref="P58:P59"/>
    <mergeCell ref="Q58:Q59"/>
    <mergeCell ref="X58:X59"/>
    <mergeCell ref="O58:O59"/>
    <mergeCell ref="A61:C62"/>
    <mergeCell ref="D61:D62"/>
    <mergeCell ref="E61:E62"/>
    <mergeCell ref="F61:F62"/>
    <mergeCell ref="N61:N62"/>
    <mergeCell ref="A58:C59"/>
    <mergeCell ref="D58:D59"/>
    <mergeCell ref="E58:E59"/>
    <mergeCell ref="F58:F59"/>
    <mergeCell ref="N58:N59"/>
    <mergeCell ref="Q61:Q62"/>
    <mergeCell ref="X61:X62"/>
    <mergeCell ref="A64:C65"/>
    <mergeCell ref="D64:D65"/>
    <mergeCell ref="E64:E65"/>
    <mergeCell ref="F64:F65"/>
    <mergeCell ref="N64:N65"/>
    <mergeCell ref="O64:O65"/>
    <mergeCell ref="P64:P65"/>
    <mergeCell ref="Q64:Q65"/>
    <mergeCell ref="X64:X65"/>
    <mergeCell ref="O61:O62"/>
    <mergeCell ref="P61:P62"/>
    <mergeCell ref="X67:X68"/>
    <mergeCell ref="A71:C71"/>
    <mergeCell ref="A67:C68"/>
    <mergeCell ref="D67:D68"/>
    <mergeCell ref="E67:E68"/>
    <mergeCell ref="F67:F68"/>
    <mergeCell ref="N67:N68"/>
    <mergeCell ref="A72:C72"/>
    <mergeCell ref="A93:J93"/>
    <mergeCell ref="K93:U93"/>
    <mergeCell ref="A107:F107"/>
    <mergeCell ref="O67:O68"/>
    <mergeCell ref="P67:P68"/>
    <mergeCell ref="Q67:Q68"/>
  </mergeCells>
  <pageMargins left="0.7" right="0.7" top="0.22" bottom="0.23" header="0.11" footer="0.15"/>
  <pageSetup paperSize="9" scale="4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0"/>
  <sheetViews>
    <sheetView workbookViewId="0">
      <selection activeCell="A2" sqref="A2:X2"/>
    </sheetView>
  </sheetViews>
  <sheetFormatPr defaultRowHeight="15" x14ac:dyDescent="0.25"/>
  <cols>
    <col min="1" max="1" width="6.5703125" style="211" customWidth="1"/>
    <col min="2" max="2" width="2.28515625" style="211" customWidth="1"/>
    <col min="3" max="3" width="6.28515625" style="211" customWidth="1"/>
    <col min="4" max="4" width="10.42578125" style="211" customWidth="1"/>
    <col min="5" max="5" width="14.42578125" style="211" customWidth="1"/>
    <col min="6" max="6" width="20.85546875" style="211" bestFit="1" customWidth="1"/>
    <col min="7" max="7" width="10.140625" style="211" bestFit="1" customWidth="1"/>
    <col min="8" max="12" width="8.140625" style="211" bestFit="1" customWidth="1"/>
    <col min="13" max="13" width="8.7109375" style="211" bestFit="1" customWidth="1"/>
    <col min="14" max="14" width="10.140625" style="211" bestFit="1" customWidth="1"/>
    <col min="15" max="15" width="12.140625" style="211" bestFit="1" customWidth="1"/>
    <col min="16" max="16" width="8.5703125" style="211" bestFit="1" customWidth="1"/>
    <col min="17" max="17" width="9.5703125" style="211" bestFit="1" customWidth="1"/>
    <col min="18" max="19" width="10.28515625" style="211" bestFit="1" customWidth="1"/>
    <col min="20" max="21" width="5.28515625" style="211" bestFit="1" customWidth="1"/>
    <col min="22" max="23" width="9.7109375" style="211" bestFit="1" customWidth="1"/>
    <col min="24" max="24" width="13.7109375" style="211" bestFit="1" customWidth="1"/>
    <col min="25" max="16384" width="9.140625" style="211"/>
  </cols>
  <sheetData>
    <row r="1" spans="1:24" ht="24.75" x14ac:dyDescent="0.3">
      <c r="A1" s="375"/>
      <c r="B1" s="375"/>
      <c r="C1" s="375"/>
      <c r="D1" s="375"/>
      <c r="E1" s="375"/>
      <c r="F1" s="375"/>
      <c r="G1" s="375"/>
      <c r="H1" s="375"/>
      <c r="I1" s="375"/>
      <c r="J1" s="375"/>
      <c r="K1" s="375"/>
      <c r="L1" s="375"/>
      <c r="M1" s="375"/>
      <c r="N1" s="375"/>
      <c r="O1" s="375"/>
      <c r="P1" s="375"/>
      <c r="Q1" s="375"/>
      <c r="R1" s="375"/>
      <c r="S1" s="375"/>
      <c r="T1" s="375"/>
      <c r="U1" s="375"/>
      <c r="V1" s="375"/>
      <c r="W1" s="375"/>
      <c r="X1" s="375"/>
    </row>
    <row r="2" spans="1:24" x14ac:dyDescent="0.25">
      <c r="A2" s="376"/>
      <c r="B2" s="376"/>
      <c r="C2" s="376"/>
      <c r="D2" s="376"/>
      <c r="E2" s="376"/>
      <c r="F2" s="376"/>
      <c r="G2" s="376"/>
      <c r="H2" s="376"/>
      <c r="I2" s="376"/>
      <c r="J2" s="376"/>
      <c r="K2" s="376"/>
      <c r="L2" s="376"/>
      <c r="M2" s="376"/>
      <c r="N2" s="376"/>
      <c r="O2" s="376"/>
      <c r="P2" s="376"/>
      <c r="Q2" s="376"/>
      <c r="R2" s="376"/>
      <c r="S2" s="376"/>
      <c r="T2" s="376"/>
      <c r="U2" s="376"/>
      <c r="V2" s="376"/>
      <c r="W2" s="376"/>
      <c r="X2" s="376"/>
    </row>
    <row r="3" spans="1:24" x14ac:dyDescent="0.25">
      <c r="A3" s="145"/>
      <c r="B3" s="146"/>
      <c r="C3" s="146"/>
      <c r="D3" s="146"/>
      <c r="E3" s="146"/>
      <c r="F3" s="146"/>
      <c r="G3" s="151"/>
      <c r="H3" s="146"/>
      <c r="I3" s="146"/>
      <c r="J3" s="146"/>
      <c r="K3" s="146"/>
      <c r="L3" s="146"/>
      <c r="M3" s="146"/>
      <c r="N3" s="146"/>
      <c r="O3" s="146"/>
      <c r="P3" s="146"/>
      <c r="Q3" s="146"/>
      <c r="R3" s="146"/>
      <c r="S3" s="146"/>
      <c r="T3" s="146"/>
      <c r="U3" s="146"/>
      <c r="V3" s="146"/>
      <c r="W3" s="146"/>
      <c r="X3" s="146"/>
    </row>
    <row r="4" spans="1:24" ht="18" x14ac:dyDescent="0.25">
      <c r="A4" s="377" t="s">
        <v>0</v>
      </c>
      <c r="B4" s="378"/>
      <c r="C4" s="378"/>
      <c r="D4" s="378"/>
      <c r="E4" s="378"/>
      <c r="F4" s="378"/>
      <c r="G4" s="378"/>
      <c r="H4" s="378"/>
      <c r="I4" s="378"/>
      <c r="J4" s="378"/>
      <c r="K4" s="378"/>
      <c r="L4" s="378"/>
      <c r="M4" s="378"/>
      <c r="N4" s="378"/>
      <c r="O4" s="378"/>
      <c r="P4" s="378"/>
      <c r="Q4" s="378"/>
      <c r="R4" s="378"/>
      <c r="S4" s="378"/>
      <c r="T4" s="378"/>
      <c r="U4" s="378"/>
      <c r="V4" s="378"/>
      <c r="W4" s="378"/>
      <c r="X4" s="379"/>
    </row>
    <row r="5" spans="1:24" x14ac:dyDescent="0.25">
      <c r="A5" s="357" t="s">
        <v>193</v>
      </c>
      <c r="B5" s="358"/>
      <c r="C5" s="358"/>
      <c r="D5" s="358"/>
      <c r="E5" s="358"/>
      <c r="F5" s="358"/>
      <c r="G5" s="358"/>
      <c r="H5" s="358"/>
      <c r="I5" s="358"/>
      <c r="J5" s="358"/>
      <c r="K5" s="358"/>
      <c r="L5" s="358"/>
      <c r="M5" s="358"/>
      <c r="N5" s="358"/>
      <c r="O5" s="358"/>
      <c r="P5" s="358"/>
      <c r="Q5" s="358"/>
      <c r="R5" s="358"/>
      <c r="S5" s="358"/>
      <c r="T5" s="358"/>
      <c r="U5" s="358"/>
      <c r="V5" s="358"/>
      <c r="W5" s="358"/>
      <c r="X5" s="359"/>
    </row>
    <row r="6" spans="1:24" x14ac:dyDescent="0.25">
      <c r="A6" s="357" t="s">
        <v>1</v>
      </c>
      <c r="B6" s="358"/>
      <c r="C6" s="358"/>
      <c r="D6" s="358"/>
      <c r="E6" s="358"/>
      <c r="F6" s="358"/>
      <c r="G6" s="358"/>
      <c r="H6" s="358"/>
      <c r="I6" s="358"/>
      <c r="J6" s="358"/>
      <c r="K6" s="358"/>
      <c r="L6" s="358"/>
      <c r="M6" s="358"/>
      <c r="N6" s="358"/>
      <c r="O6" s="358"/>
      <c r="P6" s="358"/>
      <c r="Q6" s="358"/>
      <c r="R6" s="358"/>
      <c r="S6" s="358"/>
      <c r="T6" s="358"/>
      <c r="U6" s="358"/>
      <c r="V6" s="358"/>
      <c r="W6" s="358"/>
      <c r="X6" s="359"/>
    </row>
    <row r="7" spans="1:24" x14ac:dyDescent="0.25">
      <c r="A7" s="357" t="s">
        <v>190</v>
      </c>
      <c r="B7" s="372"/>
      <c r="C7" s="372"/>
      <c r="D7" s="372"/>
      <c r="E7" s="372"/>
      <c r="F7" s="372"/>
      <c r="G7" s="153"/>
      <c r="H7" s="154"/>
      <c r="I7" s="154"/>
      <c r="J7" s="154"/>
      <c r="K7" s="154"/>
      <c r="L7" s="154"/>
      <c r="M7" s="154"/>
      <c r="N7" s="154"/>
      <c r="O7" s="395" t="s">
        <v>184</v>
      </c>
      <c r="P7" s="395"/>
      <c r="Q7" s="395"/>
      <c r="R7" s="395"/>
      <c r="S7" s="395"/>
      <c r="T7" s="395"/>
      <c r="U7" s="395"/>
      <c r="V7" s="395"/>
      <c r="W7" s="395"/>
      <c r="X7" s="396"/>
    </row>
    <row r="8" spans="1:24" x14ac:dyDescent="0.25">
      <c r="A8" s="357" t="s">
        <v>191</v>
      </c>
      <c r="B8" s="358"/>
      <c r="C8" s="358"/>
      <c r="D8" s="358"/>
      <c r="E8" s="358"/>
      <c r="F8" s="358"/>
      <c r="G8" s="358"/>
      <c r="H8" s="358"/>
      <c r="I8" s="358"/>
      <c r="J8" s="358"/>
      <c r="K8" s="358"/>
      <c r="L8" s="358"/>
      <c r="M8" s="358"/>
      <c r="N8" s="358"/>
      <c r="O8" s="358"/>
      <c r="P8" s="358"/>
      <c r="Q8" s="358"/>
      <c r="R8" s="358"/>
      <c r="S8" s="358"/>
      <c r="T8" s="358"/>
      <c r="U8" s="358"/>
      <c r="V8" s="358"/>
      <c r="W8" s="358"/>
      <c r="X8" s="359"/>
    </row>
    <row r="9" spans="1:24" x14ac:dyDescent="0.25">
      <c r="A9" s="360" t="s">
        <v>2</v>
      </c>
      <c r="B9" s="361"/>
      <c r="C9" s="362"/>
      <c r="D9" s="366" t="s">
        <v>3</v>
      </c>
      <c r="E9" s="366" t="s">
        <v>4</v>
      </c>
      <c r="F9" s="366" t="s">
        <v>5</v>
      </c>
      <c r="G9" s="397" t="s">
        <v>6</v>
      </c>
      <c r="H9" s="368" t="s">
        <v>7</v>
      </c>
      <c r="I9" s="368"/>
      <c r="J9" s="368"/>
      <c r="K9" s="368"/>
      <c r="L9" s="368"/>
      <c r="M9" s="366" t="s">
        <v>8</v>
      </c>
      <c r="N9" s="366" t="s">
        <v>9</v>
      </c>
      <c r="O9" s="368" t="s">
        <v>10</v>
      </c>
      <c r="R9" s="155" t="s">
        <v>11</v>
      </c>
      <c r="S9" s="155" t="s">
        <v>12</v>
      </c>
      <c r="T9" s="155" t="s">
        <v>13</v>
      </c>
      <c r="U9" s="155" t="s">
        <v>14</v>
      </c>
      <c r="V9" s="155" t="s">
        <v>12</v>
      </c>
      <c r="W9" s="155" t="s">
        <v>11</v>
      </c>
      <c r="X9" s="368" t="s">
        <v>15</v>
      </c>
    </row>
    <row r="10" spans="1:24" x14ac:dyDescent="0.25">
      <c r="A10" s="363"/>
      <c r="B10" s="364"/>
      <c r="C10" s="365"/>
      <c r="D10" s="367"/>
      <c r="E10" s="367"/>
      <c r="F10" s="367"/>
      <c r="G10" s="398"/>
      <c r="H10" s="155" t="s">
        <v>186</v>
      </c>
      <c r="I10" s="155" t="s">
        <v>16</v>
      </c>
      <c r="J10" s="155" t="s">
        <v>17</v>
      </c>
      <c r="K10" s="155" t="s">
        <v>18</v>
      </c>
      <c r="L10" s="155" t="s">
        <v>19</v>
      </c>
      <c r="M10" s="367"/>
      <c r="N10" s="367"/>
      <c r="O10" s="368"/>
      <c r="P10" s="155" t="s">
        <v>20</v>
      </c>
      <c r="Q10" s="155" t="s">
        <v>20</v>
      </c>
      <c r="R10" s="155" t="s">
        <v>20</v>
      </c>
      <c r="S10" s="155" t="s">
        <v>20</v>
      </c>
      <c r="T10" s="155" t="s">
        <v>21</v>
      </c>
      <c r="U10" s="155" t="s">
        <v>21</v>
      </c>
      <c r="V10" s="155" t="s">
        <v>21</v>
      </c>
      <c r="W10" s="156" t="s">
        <v>21</v>
      </c>
      <c r="X10" s="368"/>
    </row>
    <row r="11" spans="1:24" ht="16.5" customHeight="1" x14ac:dyDescent="0.35">
      <c r="A11" s="157">
        <v>1</v>
      </c>
      <c r="B11" s="158" t="s">
        <v>22</v>
      </c>
      <c r="C11" s="159">
        <f>D11</f>
        <v>1</v>
      </c>
      <c r="D11" s="160">
        <v>1</v>
      </c>
      <c r="E11" s="161" t="s">
        <v>192</v>
      </c>
      <c r="F11" s="212" t="s">
        <v>23</v>
      </c>
      <c r="G11" s="162">
        <v>195788</v>
      </c>
      <c r="H11" s="226">
        <v>4</v>
      </c>
      <c r="I11" s="227"/>
      <c r="J11" s="227"/>
      <c r="K11" s="227"/>
      <c r="L11" s="227"/>
      <c r="M11" s="158"/>
      <c r="N11" s="158">
        <v>4</v>
      </c>
      <c r="O11" s="163">
        <f t="shared" ref="O11:O25" si="0">N11*D11</f>
        <v>4</v>
      </c>
      <c r="P11" s="164">
        <v>3</v>
      </c>
      <c r="Q11" s="164">
        <v>5</v>
      </c>
      <c r="R11" s="165">
        <f t="shared" ref="R11:R25" si="1">P11*D11</f>
        <v>3</v>
      </c>
      <c r="S11" s="165">
        <f t="shared" ref="S11:S25" si="2">Q11*D11</f>
        <v>5</v>
      </c>
      <c r="T11" s="165">
        <f t="shared" ref="T11:U25" si="3">P11/2.204619783</f>
        <v>1.3607788622479216</v>
      </c>
      <c r="U11" s="165">
        <f t="shared" si="3"/>
        <v>2.2679647704132027</v>
      </c>
      <c r="V11" s="165">
        <f t="shared" ref="V11:V25" si="4">T11*D11</f>
        <v>1.3607788622479216</v>
      </c>
      <c r="W11" s="166">
        <f t="shared" ref="W11:W25" si="5">U11*D11</f>
        <v>2.2679647704132027</v>
      </c>
      <c r="X11" s="167">
        <f t="shared" ref="X11:X25" si="6">SUM(D11:D11)</f>
        <v>1</v>
      </c>
    </row>
    <row r="12" spans="1:24" ht="16.5" customHeight="1" x14ac:dyDescent="0.35">
      <c r="A12" s="157">
        <f t="shared" ref="A12:A25" si="7">1+C11</f>
        <v>2</v>
      </c>
      <c r="B12" s="158" t="s">
        <v>22</v>
      </c>
      <c r="C12" s="159">
        <f t="shared" ref="C12:C25" si="8">C11+D12</f>
        <v>2</v>
      </c>
      <c r="D12" s="160">
        <v>1</v>
      </c>
      <c r="E12" s="161" t="s">
        <v>192</v>
      </c>
      <c r="F12" s="212" t="s">
        <v>23</v>
      </c>
      <c r="G12" s="162">
        <v>195789</v>
      </c>
      <c r="H12" s="226"/>
      <c r="I12" s="227">
        <v>9</v>
      </c>
      <c r="J12" s="227"/>
      <c r="K12" s="227"/>
      <c r="L12" s="227"/>
      <c r="M12" s="158"/>
      <c r="N12" s="158">
        <v>9</v>
      </c>
      <c r="O12" s="163">
        <f t="shared" si="0"/>
        <v>9</v>
      </c>
      <c r="P12" s="164">
        <v>6</v>
      </c>
      <c r="Q12" s="164">
        <v>9</v>
      </c>
      <c r="R12" s="165">
        <f t="shared" si="1"/>
        <v>6</v>
      </c>
      <c r="S12" s="165">
        <f t="shared" si="2"/>
        <v>9</v>
      </c>
      <c r="T12" s="165">
        <f t="shared" si="3"/>
        <v>2.7215577244958431</v>
      </c>
      <c r="U12" s="165">
        <f t="shared" si="3"/>
        <v>4.0823365867437653</v>
      </c>
      <c r="V12" s="165">
        <f t="shared" si="4"/>
        <v>2.7215577244958431</v>
      </c>
      <c r="W12" s="166">
        <f t="shared" si="5"/>
        <v>4.0823365867437653</v>
      </c>
      <c r="X12" s="167">
        <f t="shared" si="6"/>
        <v>1</v>
      </c>
    </row>
    <row r="13" spans="1:24" ht="16.5" customHeight="1" x14ac:dyDescent="0.35">
      <c r="A13" s="157">
        <f t="shared" si="7"/>
        <v>3</v>
      </c>
      <c r="B13" s="158" t="s">
        <v>22</v>
      </c>
      <c r="C13" s="159">
        <f t="shared" si="8"/>
        <v>3</v>
      </c>
      <c r="D13" s="160">
        <v>1</v>
      </c>
      <c r="E13" s="161" t="s">
        <v>192</v>
      </c>
      <c r="F13" s="212" t="s">
        <v>23</v>
      </c>
      <c r="G13" s="162">
        <v>195790</v>
      </c>
      <c r="H13" s="226"/>
      <c r="I13" s="227"/>
      <c r="J13" s="227">
        <v>11</v>
      </c>
      <c r="K13" s="227"/>
      <c r="L13" s="227"/>
      <c r="M13" s="158"/>
      <c r="N13" s="158">
        <v>11</v>
      </c>
      <c r="O13" s="163">
        <f t="shared" si="0"/>
        <v>11</v>
      </c>
      <c r="P13" s="164">
        <v>6</v>
      </c>
      <c r="Q13" s="164">
        <v>9</v>
      </c>
      <c r="R13" s="165">
        <f t="shared" si="1"/>
        <v>6</v>
      </c>
      <c r="S13" s="165">
        <f t="shared" si="2"/>
        <v>9</v>
      </c>
      <c r="T13" s="165">
        <f t="shared" si="3"/>
        <v>2.7215577244958431</v>
      </c>
      <c r="U13" s="165">
        <f t="shared" si="3"/>
        <v>4.0823365867437653</v>
      </c>
      <c r="V13" s="165">
        <f t="shared" si="4"/>
        <v>2.7215577244958431</v>
      </c>
      <c r="W13" s="166">
        <f t="shared" si="5"/>
        <v>4.0823365867437653</v>
      </c>
      <c r="X13" s="167">
        <f t="shared" si="6"/>
        <v>1</v>
      </c>
    </row>
    <row r="14" spans="1:24" ht="16.5" customHeight="1" x14ac:dyDescent="0.35">
      <c r="A14" s="157">
        <f t="shared" si="7"/>
        <v>4</v>
      </c>
      <c r="B14" s="158" t="s">
        <v>22</v>
      </c>
      <c r="C14" s="159">
        <f t="shared" si="8"/>
        <v>4</v>
      </c>
      <c r="D14" s="160">
        <v>1</v>
      </c>
      <c r="E14" s="161" t="s">
        <v>192</v>
      </c>
      <c r="F14" s="212" t="s">
        <v>23</v>
      </c>
      <c r="G14" s="162">
        <v>195791</v>
      </c>
      <c r="H14" s="226"/>
      <c r="I14" s="227"/>
      <c r="J14" s="227"/>
      <c r="K14" s="227">
        <v>11</v>
      </c>
      <c r="L14" s="227"/>
      <c r="M14" s="158"/>
      <c r="N14" s="158">
        <v>11</v>
      </c>
      <c r="O14" s="163">
        <f t="shared" si="0"/>
        <v>11</v>
      </c>
      <c r="P14" s="164">
        <v>6</v>
      </c>
      <c r="Q14" s="164">
        <v>9</v>
      </c>
      <c r="R14" s="165">
        <f t="shared" si="1"/>
        <v>6</v>
      </c>
      <c r="S14" s="165">
        <f t="shared" si="2"/>
        <v>9</v>
      </c>
      <c r="T14" s="165">
        <f t="shared" si="3"/>
        <v>2.7215577244958431</v>
      </c>
      <c r="U14" s="165">
        <f t="shared" si="3"/>
        <v>4.0823365867437653</v>
      </c>
      <c r="V14" s="165">
        <f t="shared" si="4"/>
        <v>2.7215577244958431</v>
      </c>
      <c r="W14" s="166">
        <f t="shared" si="5"/>
        <v>4.0823365867437653</v>
      </c>
      <c r="X14" s="167">
        <f t="shared" si="6"/>
        <v>1</v>
      </c>
    </row>
    <row r="15" spans="1:24" ht="16.5" customHeight="1" x14ac:dyDescent="0.35">
      <c r="A15" s="157">
        <f t="shared" si="7"/>
        <v>5</v>
      </c>
      <c r="B15" s="158" t="s">
        <v>22</v>
      </c>
      <c r="C15" s="159">
        <f t="shared" si="8"/>
        <v>5</v>
      </c>
      <c r="D15" s="160">
        <v>1</v>
      </c>
      <c r="E15" s="161" t="s">
        <v>192</v>
      </c>
      <c r="F15" s="212" t="s">
        <v>23</v>
      </c>
      <c r="G15" s="162">
        <v>195792</v>
      </c>
      <c r="H15" s="226"/>
      <c r="I15" s="227"/>
      <c r="J15" s="227"/>
      <c r="K15" s="227"/>
      <c r="L15" s="227">
        <v>13</v>
      </c>
      <c r="M15" s="158"/>
      <c r="N15" s="158">
        <v>13</v>
      </c>
      <c r="O15" s="163">
        <f t="shared" si="0"/>
        <v>13</v>
      </c>
      <c r="P15" s="164">
        <v>6</v>
      </c>
      <c r="Q15" s="164">
        <v>9</v>
      </c>
      <c r="R15" s="165">
        <f t="shared" si="1"/>
        <v>6</v>
      </c>
      <c r="S15" s="165">
        <f t="shared" si="2"/>
        <v>9</v>
      </c>
      <c r="T15" s="165">
        <f t="shared" si="3"/>
        <v>2.7215577244958431</v>
      </c>
      <c r="U15" s="165">
        <f t="shared" si="3"/>
        <v>4.0823365867437653</v>
      </c>
      <c r="V15" s="165">
        <f t="shared" si="4"/>
        <v>2.7215577244958431</v>
      </c>
      <c r="W15" s="166">
        <f t="shared" si="5"/>
        <v>4.0823365867437653</v>
      </c>
      <c r="X15" s="167">
        <f t="shared" si="6"/>
        <v>1</v>
      </c>
    </row>
    <row r="16" spans="1:24" ht="16.5" customHeight="1" x14ac:dyDescent="0.35">
      <c r="A16" s="157">
        <f t="shared" si="7"/>
        <v>6</v>
      </c>
      <c r="B16" s="158" t="s">
        <v>22</v>
      </c>
      <c r="C16" s="159">
        <f t="shared" si="8"/>
        <v>6</v>
      </c>
      <c r="D16" s="160">
        <v>1</v>
      </c>
      <c r="E16" s="161" t="s">
        <v>192</v>
      </c>
      <c r="F16" s="212" t="s">
        <v>24</v>
      </c>
      <c r="G16" s="162">
        <v>195793</v>
      </c>
      <c r="H16" s="226">
        <v>5</v>
      </c>
      <c r="I16" s="227"/>
      <c r="J16" s="227"/>
      <c r="K16" s="227"/>
      <c r="L16" s="227"/>
      <c r="M16" s="158"/>
      <c r="N16" s="158">
        <v>5</v>
      </c>
      <c r="O16" s="163">
        <f t="shared" si="0"/>
        <v>5</v>
      </c>
      <c r="P16" s="164">
        <v>6</v>
      </c>
      <c r="Q16" s="164">
        <v>9</v>
      </c>
      <c r="R16" s="165">
        <f t="shared" si="1"/>
        <v>6</v>
      </c>
      <c r="S16" s="165">
        <f t="shared" si="2"/>
        <v>9</v>
      </c>
      <c r="T16" s="165">
        <f t="shared" si="3"/>
        <v>2.7215577244958431</v>
      </c>
      <c r="U16" s="165">
        <f t="shared" si="3"/>
        <v>4.0823365867437653</v>
      </c>
      <c r="V16" s="165">
        <f t="shared" si="4"/>
        <v>2.7215577244958431</v>
      </c>
      <c r="W16" s="166">
        <f t="shared" si="5"/>
        <v>4.0823365867437653</v>
      </c>
      <c r="X16" s="167">
        <f t="shared" si="6"/>
        <v>1</v>
      </c>
    </row>
    <row r="17" spans="1:26" ht="16.5" customHeight="1" x14ac:dyDescent="0.35">
      <c r="A17" s="157">
        <f t="shared" si="7"/>
        <v>7</v>
      </c>
      <c r="B17" s="158" t="s">
        <v>22</v>
      </c>
      <c r="C17" s="159">
        <f t="shared" si="8"/>
        <v>7</v>
      </c>
      <c r="D17" s="160">
        <v>1</v>
      </c>
      <c r="E17" s="161" t="s">
        <v>192</v>
      </c>
      <c r="F17" s="212" t="s">
        <v>24</v>
      </c>
      <c r="G17" s="162">
        <v>195794</v>
      </c>
      <c r="H17" s="226"/>
      <c r="I17" s="227">
        <v>11</v>
      </c>
      <c r="J17" s="227"/>
      <c r="K17" s="227"/>
      <c r="L17" s="227"/>
      <c r="M17" s="158"/>
      <c r="N17" s="158">
        <v>11</v>
      </c>
      <c r="O17" s="163">
        <f t="shared" si="0"/>
        <v>11</v>
      </c>
      <c r="P17" s="164">
        <v>6</v>
      </c>
      <c r="Q17" s="164">
        <v>9</v>
      </c>
      <c r="R17" s="165">
        <f t="shared" si="1"/>
        <v>6</v>
      </c>
      <c r="S17" s="165">
        <f t="shared" si="2"/>
        <v>9</v>
      </c>
      <c r="T17" s="165">
        <f t="shared" si="3"/>
        <v>2.7215577244958431</v>
      </c>
      <c r="U17" s="165">
        <f t="shared" si="3"/>
        <v>4.0823365867437653</v>
      </c>
      <c r="V17" s="165">
        <f t="shared" si="4"/>
        <v>2.7215577244958431</v>
      </c>
      <c r="W17" s="166">
        <f t="shared" si="5"/>
        <v>4.0823365867437653</v>
      </c>
      <c r="X17" s="167">
        <f t="shared" si="6"/>
        <v>1</v>
      </c>
    </row>
    <row r="18" spans="1:26" ht="16.5" customHeight="1" x14ac:dyDescent="0.35">
      <c r="A18" s="157">
        <f t="shared" si="7"/>
        <v>8</v>
      </c>
      <c r="B18" s="158" t="s">
        <v>22</v>
      </c>
      <c r="C18" s="159">
        <f t="shared" si="8"/>
        <v>8</v>
      </c>
      <c r="D18" s="160">
        <v>1</v>
      </c>
      <c r="E18" s="161" t="s">
        <v>192</v>
      </c>
      <c r="F18" s="212" t="s">
        <v>24</v>
      </c>
      <c r="G18" s="162">
        <v>195795</v>
      </c>
      <c r="H18" s="226"/>
      <c r="I18" s="227"/>
      <c r="J18" s="227">
        <v>14</v>
      </c>
      <c r="K18" s="227"/>
      <c r="L18" s="227"/>
      <c r="M18" s="158"/>
      <c r="N18" s="158">
        <v>14</v>
      </c>
      <c r="O18" s="163">
        <f t="shared" si="0"/>
        <v>14</v>
      </c>
      <c r="P18" s="164">
        <v>6</v>
      </c>
      <c r="Q18" s="164">
        <v>9</v>
      </c>
      <c r="R18" s="165">
        <f t="shared" si="1"/>
        <v>6</v>
      </c>
      <c r="S18" s="165">
        <f t="shared" si="2"/>
        <v>9</v>
      </c>
      <c r="T18" s="165">
        <f t="shared" si="3"/>
        <v>2.7215577244958431</v>
      </c>
      <c r="U18" s="165">
        <f t="shared" si="3"/>
        <v>4.0823365867437653</v>
      </c>
      <c r="V18" s="165">
        <f t="shared" si="4"/>
        <v>2.7215577244958431</v>
      </c>
      <c r="W18" s="166">
        <f t="shared" si="5"/>
        <v>4.0823365867437653</v>
      </c>
      <c r="X18" s="167">
        <f t="shared" si="6"/>
        <v>1</v>
      </c>
    </row>
    <row r="19" spans="1:26" ht="16.5" customHeight="1" x14ac:dyDescent="0.35">
      <c r="A19" s="157">
        <f t="shared" si="7"/>
        <v>9</v>
      </c>
      <c r="B19" s="158" t="s">
        <v>22</v>
      </c>
      <c r="C19" s="159">
        <f t="shared" si="8"/>
        <v>9</v>
      </c>
      <c r="D19" s="160">
        <v>1</v>
      </c>
      <c r="E19" s="161" t="s">
        <v>192</v>
      </c>
      <c r="F19" s="212" t="s">
        <v>24</v>
      </c>
      <c r="G19" s="162">
        <v>195796</v>
      </c>
      <c r="H19" s="226"/>
      <c r="I19" s="227"/>
      <c r="J19" s="227"/>
      <c r="K19" s="227">
        <v>14</v>
      </c>
      <c r="L19" s="227"/>
      <c r="M19" s="158"/>
      <c r="N19" s="158">
        <v>14</v>
      </c>
      <c r="O19" s="163">
        <f t="shared" si="0"/>
        <v>14</v>
      </c>
      <c r="P19" s="164">
        <v>6</v>
      </c>
      <c r="Q19" s="164">
        <v>9</v>
      </c>
      <c r="R19" s="165">
        <f t="shared" si="1"/>
        <v>6</v>
      </c>
      <c r="S19" s="165">
        <f t="shared" si="2"/>
        <v>9</v>
      </c>
      <c r="T19" s="165">
        <f t="shared" si="3"/>
        <v>2.7215577244958431</v>
      </c>
      <c r="U19" s="165">
        <f t="shared" si="3"/>
        <v>4.0823365867437653</v>
      </c>
      <c r="V19" s="165">
        <f t="shared" si="4"/>
        <v>2.7215577244958431</v>
      </c>
      <c r="W19" s="166">
        <f t="shared" si="5"/>
        <v>4.0823365867437653</v>
      </c>
      <c r="X19" s="167">
        <f t="shared" si="6"/>
        <v>1</v>
      </c>
    </row>
    <row r="20" spans="1:26" ht="16.5" customHeight="1" x14ac:dyDescent="0.35">
      <c r="A20" s="157">
        <f t="shared" si="7"/>
        <v>10</v>
      </c>
      <c r="B20" s="158" t="s">
        <v>22</v>
      </c>
      <c r="C20" s="159">
        <f t="shared" si="8"/>
        <v>10</v>
      </c>
      <c r="D20" s="160">
        <v>1</v>
      </c>
      <c r="E20" s="161" t="s">
        <v>192</v>
      </c>
      <c r="F20" s="212" t="s">
        <v>24</v>
      </c>
      <c r="G20" s="162">
        <v>195797</v>
      </c>
      <c r="H20" s="226"/>
      <c r="I20" s="227"/>
      <c r="J20" s="227"/>
      <c r="K20" s="227"/>
      <c r="L20" s="227">
        <v>17</v>
      </c>
      <c r="M20" s="158"/>
      <c r="N20" s="158">
        <v>17</v>
      </c>
      <c r="O20" s="163">
        <f t="shared" si="0"/>
        <v>17</v>
      </c>
      <c r="P20" s="164">
        <v>10</v>
      </c>
      <c r="Q20" s="164">
        <v>13</v>
      </c>
      <c r="R20" s="165">
        <f t="shared" si="1"/>
        <v>10</v>
      </c>
      <c r="S20" s="165">
        <f t="shared" si="2"/>
        <v>13</v>
      </c>
      <c r="T20" s="165">
        <f t="shared" si="3"/>
        <v>4.5359295408264053</v>
      </c>
      <c r="U20" s="165">
        <f t="shared" si="3"/>
        <v>5.8967084030743271</v>
      </c>
      <c r="V20" s="165">
        <f t="shared" si="4"/>
        <v>4.5359295408264053</v>
      </c>
      <c r="W20" s="166">
        <f t="shared" si="5"/>
        <v>5.8967084030743271</v>
      </c>
      <c r="X20" s="167">
        <f t="shared" si="6"/>
        <v>1</v>
      </c>
    </row>
    <row r="21" spans="1:26" ht="15" customHeight="1" x14ac:dyDescent="0.4">
      <c r="A21" s="157">
        <f t="shared" si="7"/>
        <v>11</v>
      </c>
      <c r="B21" s="158" t="s">
        <v>22</v>
      </c>
      <c r="C21" s="159">
        <f t="shared" si="8"/>
        <v>11</v>
      </c>
      <c r="D21" s="160">
        <v>1</v>
      </c>
      <c r="E21" s="161" t="s">
        <v>192</v>
      </c>
      <c r="F21" s="212" t="s">
        <v>189</v>
      </c>
      <c r="G21" s="162">
        <v>195798</v>
      </c>
      <c r="H21" s="228">
        <v>4</v>
      </c>
      <c r="I21" s="229"/>
      <c r="J21" s="229"/>
      <c r="K21" s="229"/>
      <c r="L21" s="229"/>
      <c r="M21" s="158"/>
      <c r="N21" s="158">
        <v>4</v>
      </c>
      <c r="O21" s="163">
        <f t="shared" si="0"/>
        <v>4</v>
      </c>
      <c r="P21" s="164">
        <v>6</v>
      </c>
      <c r="Q21" s="164">
        <v>9</v>
      </c>
      <c r="R21" s="165">
        <f t="shared" si="1"/>
        <v>6</v>
      </c>
      <c r="S21" s="165">
        <f t="shared" si="2"/>
        <v>9</v>
      </c>
      <c r="T21" s="165">
        <f t="shared" si="3"/>
        <v>2.7215577244958431</v>
      </c>
      <c r="U21" s="165">
        <f t="shared" si="3"/>
        <v>4.0823365867437653</v>
      </c>
      <c r="V21" s="165">
        <f t="shared" si="4"/>
        <v>2.7215577244958431</v>
      </c>
      <c r="W21" s="166">
        <f t="shared" si="5"/>
        <v>4.0823365867437653</v>
      </c>
      <c r="X21" s="167">
        <f t="shared" si="6"/>
        <v>1</v>
      </c>
    </row>
    <row r="22" spans="1:26" ht="15" customHeight="1" x14ac:dyDescent="0.4">
      <c r="A22" s="157">
        <f t="shared" si="7"/>
        <v>12</v>
      </c>
      <c r="B22" s="158" t="s">
        <v>22</v>
      </c>
      <c r="C22" s="159">
        <f t="shared" si="8"/>
        <v>12</v>
      </c>
      <c r="D22" s="160">
        <v>1</v>
      </c>
      <c r="E22" s="161" t="s">
        <v>192</v>
      </c>
      <c r="F22" s="212" t="s">
        <v>189</v>
      </c>
      <c r="G22" s="162">
        <v>195799</v>
      </c>
      <c r="H22" s="228"/>
      <c r="I22" s="229">
        <v>9</v>
      </c>
      <c r="J22" s="229"/>
      <c r="K22" s="229"/>
      <c r="L22" s="229"/>
      <c r="M22" s="158"/>
      <c r="N22" s="158">
        <v>9</v>
      </c>
      <c r="O22" s="163">
        <f t="shared" si="0"/>
        <v>9</v>
      </c>
      <c r="P22" s="164">
        <v>6</v>
      </c>
      <c r="Q22" s="164">
        <v>9</v>
      </c>
      <c r="R22" s="165">
        <f t="shared" si="1"/>
        <v>6</v>
      </c>
      <c r="S22" s="165">
        <f t="shared" si="2"/>
        <v>9</v>
      </c>
      <c r="T22" s="165">
        <f t="shared" si="3"/>
        <v>2.7215577244958431</v>
      </c>
      <c r="U22" s="165">
        <f t="shared" si="3"/>
        <v>4.0823365867437653</v>
      </c>
      <c r="V22" s="165">
        <f t="shared" si="4"/>
        <v>2.7215577244958431</v>
      </c>
      <c r="W22" s="166">
        <f t="shared" si="5"/>
        <v>4.0823365867437653</v>
      </c>
      <c r="X22" s="167">
        <f t="shared" si="6"/>
        <v>1</v>
      </c>
    </row>
    <row r="23" spans="1:26" ht="15" customHeight="1" x14ac:dyDescent="0.4">
      <c r="A23" s="157">
        <f t="shared" si="7"/>
        <v>13</v>
      </c>
      <c r="B23" s="158" t="s">
        <v>22</v>
      </c>
      <c r="C23" s="159">
        <f t="shared" si="8"/>
        <v>13</v>
      </c>
      <c r="D23" s="160">
        <v>1</v>
      </c>
      <c r="E23" s="161" t="s">
        <v>192</v>
      </c>
      <c r="F23" s="212" t="s">
        <v>189</v>
      </c>
      <c r="G23" s="162">
        <v>195800</v>
      </c>
      <c r="H23" s="228"/>
      <c r="I23" s="229"/>
      <c r="J23" s="229">
        <v>11</v>
      </c>
      <c r="K23" s="229"/>
      <c r="L23" s="229"/>
      <c r="M23" s="158"/>
      <c r="N23" s="158">
        <v>11</v>
      </c>
      <c r="O23" s="163">
        <f t="shared" si="0"/>
        <v>11</v>
      </c>
      <c r="P23" s="164">
        <v>6</v>
      </c>
      <c r="Q23" s="164">
        <v>9</v>
      </c>
      <c r="R23" s="165">
        <f t="shared" si="1"/>
        <v>6</v>
      </c>
      <c r="S23" s="165">
        <f t="shared" si="2"/>
        <v>9</v>
      </c>
      <c r="T23" s="165">
        <f t="shared" si="3"/>
        <v>2.7215577244958431</v>
      </c>
      <c r="U23" s="165">
        <f t="shared" si="3"/>
        <v>4.0823365867437653</v>
      </c>
      <c r="V23" s="165">
        <f t="shared" si="4"/>
        <v>2.7215577244958431</v>
      </c>
      <c r="W23" s="166">
        <f t="shared" si="5"/>
        <v>4.0823365867437653</v>
      </c>
      <c r="X23" s="167">
        <f t="shared" si="6"/>
        <v>1</v>
      </c>
    </row>
    <row r="24" spans="1:26" ht="15" customHeight="1" x14ac:dyDescent="0.4">
      <c r="A24" s="157">
        <f t="shared" si="7"/>
        <v>14</v>
      </c>
      <c r="B24" s="158" t="s">
        <v>22</v>
      </c>
      <c r="C24" s="159">
        <f t="shared" si="8"/>
        <v>14</v>
      </c>
      <c r="D24" s="160">
        <v>1</v>
      </c>
      <c r="E24" s="161" t="s">
        <v>192</v>
      </c>
      <c r="F24" s="212" t="s">
        <v>189</v>
      </c>
      <c r="G24" s="162">
        <v>195801</v>
      </c>
      <c r="H24" s="228"/>
      <c r="I24" s="229"/>
      <c r="J24" s="229"/>
      <c r="K24" s="229">
        <v>11</v>
      </c>
      <c r="L24" s="229"/>
      <c r="M24" s="158"/>
      <c r="N24" s="158">
        <v>11</v>
      </c>
      <c r="O24" s="163">
        <f t="shared" si="0"/>
        <v>11</v>
      </c>
      <c r="P24" s="164">
        <v>6</v>
      </c>
      <c r="Q24" s="164">
        <v>9</v>
      </c>
      <c r="R24" s="165">
        <f t="shared" si="1"/>
        <v>6</v>
      </c>
      <c r="S24" s="165">
        <f t="shared" si="2"/>
        <v>9</v>
      </c>
      <c r="T24" s="165">
        <f t="shared" si="3"/>
        <v>2.7215577244958431</v>
      </c>
      <c r="U24" s="165">
        <f t="shared" si="3"/>
        <v>4.0823365867437653</v>
      </c>
      <c r="V24" s="165">
        <f t="shared" si="4"/>
        <v>2.7215577244958431</v>
      </c>
      <c r="W24" s="166">
        <f t="shared" si="5"/>
        <v>4.0823365867437653</v>
      </c>
      <c r="X24" s="167">
        <f t="shared" si="6"/>
        <v>1</v>
      </c>
    </row>
    <row r="25" spans="1:26" ht="15" customHeight="1" x14ac:dyDescent="0.4">
      <c r="A25" s="157">
        <f t="shared" si="7"/>
        <v>15</v>
      </c>
      <c r="B25" s="158" t="s">
        <v>22</v>
      </c>
      <c r="C25" s="159">
        <f t="shared" si="8"/>
        <v>15</v>
      </c>
      <c r="D25" s="160">
        <v>1</v>
      </c>
      <c r="E25" s="161" t="s">
        <v>192</v>
      </c>
      <c r="F25" s="212" t="s">
        <v>189</v>
      </c>
      <c r="G25" s="162">
        <v>195802</v>
      </c>
      <c r="H25" s="228"/>
      <c r="I25" s="229"/>
      <c r="J25" s="229"/>
      <c r="K25" s="229"/>
      <c r="L25" s="229">
        <v>13</v>
      </c>
      <c r="M25" s="158"/>
      <c r="N25" s="158">
        <v>13</v>
      </c>
      <c r="O25" s="163">
        <f t="shared" si="0"/>
        <v>13</v>
      </c>
      <c r="P25" s="164">
        <v>6</v>
      </c>
      <c r="Q25" s="164">
        <v>9</v>
      </c>
      <c r="R25" s="165">
        <f t="shared" si="1"/>
        <v>6</v>
      </c>
      <c r="S25" s="165">
        <f t="shared" si="2"/>
        <v>9</v>
      </c>
      <c r="T25" s="165">
        <f t="shared" si="3"/>
        <v>2.7215577244958431</v>
      </c>
      <c r="U25" s="165">
        <f t="shared" si="3"/>
        <v>4.0823365867437653</v>
      </c>
      <c r="V25" s="165">
        <f t="shared" si="4"/>
        <v>2.7215577244958431</v>
      </c>
      <c r="W25" s="166">
        <f t="shared" si="5"/>
        <v>4.0823365867437653</v>
      </c>
      <c r="X25" s="167">
        <f t="shared" si="6"/>
        <v>1</v>
      </c>
    </row>
    <row r="26" spans="1:26" x14ac:dyDescent="0.25">
      <c r="A26" s="157"/>
      <c r="B26" s="158"/>
      <c r="C26" s="159"/>
      <c r="D26" s="160"/>
      <c r="E26" s="161"/>
      <c r="F26" s="168"/>
      <c r="G26" s="168"/>
      <c r="H26" s="230"/>
      <c r="I26" s="230"/>
      <c r="J26" s="230"/>
      <c r="K26" s="230"/>
      <c r="L26" s="230"/>
      <c r="M26" s="158"/>
      <c r="N26" s="158"/>
      <c r="O26" s="163"/>
      <c r="P26" s="164"/>
      <c r="Q26" s="164"/>
      <c r="R26" s="165"/>
      <c r="S26" s="165"/>
      <c r="T26" s="165"/>
      <c r="U26" s="165"/>
      <c r="V26" s="165"/>
      <c r="W26" s="166"/>
      <c r="X26" s="167"/>
    </row>
    <row r="27" spans="1:26" x14ac:dyDescent="0.25">
      <c r="A27" s="369"/>
      <c r="B27" s="370"/>
      <c r="C27" s="371"/>
      <c r="D27" s="169">
        <f>SUM(D11:D26)</f>
        <v>15</v>
      </c>
      <c r="E27" s="169"/>
      <c r="F27" s="170" t="s">
        <v>25</v>
      </c>
      <c r="G27" s="170"/>
      <c r="H27" s="155"/>
      <c r="I27" s="155"/>
      <c r="J27" s="155"/>
      <c r="K27" s="155"/>
      <c r="L27" s="155"/>
      <c r="M27" s="155"/>
      <c r="N27" s="155"/>
      <c r="O27" s="171">
        <f>SUM(O11:O26)</f>
        <v>157</v>
      </c>
      <c r="P27" s="214"/>
      <c r="Q27" s="171"/>
      <c r="R27" s="172">
        <f>SUM(R11:R26)</f>
        <v>91</v>
      </c>
      <c r="S27" s="172">
        <f>SUM(S11:S26)</f>
        <v>135</v>
      </c>
      <c r="T27" s="214"/>
      <c r="U27" s="214"/>
      <c r="V27" s="173">
        <f>SUM(V11:V26)</f>
        <v>41.276958821520289</v>
      </c>
      <c r="W27" s="173">
        <f>SUM(W11:W26)</f>
        <v>61.235048801156474</v>
      </c>
      <c r="X27" s="174">
        <f>SUM(X11:X26)</f>
        <v>15</v>
      </c>
    </row>
    <row r="28" spans="1:26" ht="15.75" thickBot="1" x14ac:dyDescent="0.3">
      <c r="A28" s="145"/>
      <c r="B28" s="146"/>
      <c r="C28" s="146"/>
      <c r="D28" s="146"/>
      <c r="E28" s="146"/>
      <c r="F28" s="146"/>
      <c r="G28" s="151"/>
      <c r="H28" s="146"/>
      <c r="I28" s="146"/>
      <c r="J28" s="146"/>
      <c r="K28" s="146"/>
      <c r="L28" s="146"/>
      <c r="M28" s="146"/>
      <c r="N28" s="146"/>
      <c r="O28" s="146"/>
      <c r="R28" s="146"/>
      <c r="S28" s="146"/>
      <c r="T28" s="146"/>
      <c r="U28" s="146"/>
      <c r="V28" s="146"/>
      <c r="W28" s="146"/>
      <c r="X28" s="146"/>
      <c r="Y28" s="146"/>
      <c r="Z28" s="146"/>
    </row>
    <row r="29" spans="1:26" ht="15.75" thickBot="1" x14ac:dyDescent="0.3">
      <c r="A29" s="324" t="s">
        <v>26</v>
      </c>
      <c r="B29" s="325"/>
      <c r="C29" s="325"/>
      <c r="D29" s="325"/>
      <c r="E29" s="325"/>
      <c r="F29" s="325"/>
      <c r="G29" s="325"/>
      <c r="H29" s="325"/>
      <c r="I29" s="325"/>
      <c r="J29" s="325"/>
      <c r="K29" s="325"/>
      <c r="L29" s="325"/>
      <c r="M29" s="325"/>
      <c r="N29" s="325"/>
      <c r="O29" s="325"/>
      <c r="P29" s="325"/>
      <c r="Q29" s="325"/>
      <c r="R29" s="325"/>
      <c r="S29" s="325"/>
      <c r="T29" s="325"/>
      <c r="U29" s="325"/>
      <c r="V29" s="325"/>
      <c r="W29" s="325"/>
      <c r="X29" s="326"/>
    </row>
    <row r="30" spans="1:26" x14ac:dyDescent="0.25">
      <c r="A30" s="327" t="s">
        <v>27</v>
      </c>
      <c r="B30" s="328"/>
      <c r="C30" s="328"/>
      <c r="D30" s="328"/>
      <c r="E30" s="328"/>
      <c r="F30" s="329"/>
      <c r="G30" s="175"/>
      <c r="H30" s="155" t="s">
        <v>186</v>
      </c>
      <c r="I30" s="155" t="s">
        <v>16</v>
      </c>
      <c r="J30" s="155" t="s">
        <v>17</v>
      </c>
      <c r="K30" s="155" t="s">
        <v>18</v>
      </c>
      <c r="L30" s="155" t="s">
        <v>19</v>
      </c>
      <c r="M30" s="330" t="s">
        <v>25</v>
      </c>
      <c r="N30" s="331"/>
      <c r="O30" s="331"/>
      <c r="P30" s="331"/>
      <c r="Q30" s="331"/>
      <c r="R30" s="331"/>
      <c r="S30" s="331"/>
      <c r="T30" s="331"/>
      <c r="U30" s="331"/>
      <c r="V30" s="331"/>
      <c r="W30" s="331"/>
      <c r="X30" s="332"/>
    </row>
    <row r="31" spans="1:26" x14ac:dyDescent="0.25">
      <c r="A31" s="315" t="str">
        <f>F11</f>
        <v>BLACK BEAUTY - 001</v>
      </c>
      <c r="B31" s="316"/>
      <c r="C31" s="316"/>
      <c r="D31" s="316"/>
      <c r="E31" s="316"/>
      <c r="F31" s="317"/>
      <c r="G31" s="175"/>
      <c r="H31" s="177">
        <v>4</v>
      </c>
      <c r="I31" s="177">
        <v>9</v>
      </c>
      <c r="J31" s="177">
        <v>11</v>
      </c>
      <c r="K31" s="177">
        <v>11</v>
      </c>
      <c r="L31" s="177">
        <v>13</v>
      </c>
      <c r="M31" s="390"/>
      <c r="N31" s="391"/>
      <c r="O31" s="391"/>
      <c r="P31" s="391"/>
      <c r="Q31" s="391"/>
      <c r="R31" s="391"/>
      <c r="S31" s="391"/>
      <c r="T31" s="391"/>
      <c r="U31" s="391"/>
      <c r="V31" s="391"/>
      <c r="W31" s="214"/>
      <c r="X31" s="178">
        <f>SUM(H31:O31)</f>
        <v>48</v>
      </c>
    </row>
    <row r="32" spans="1:26" x14ac:dyDescent="0.25">
      <c r="A32" s="315" t="s">
        <v>24</v>
      </c>
      <c r="B32" s="316"/>
      <c r="C32" s="316"/>
      <c r="D32" s="316"/>
      <c r="E32" s="316"/>
      <c r="F32" s="317"/>
      <c r="G32" s="175"/>
      <c r="H32" s="177">
        <v>5</v>
      </c>
      <c r="I32" s="177">
        <v>11</v>
      </c>
      <c r="J32" s="177">
        <v>14</v>
      </c>
      <c r="K32" s="177">
        <v>14</v>
      </c>
      <c r="L32" s="177">
        <v>17</v>
      </c>
      <c r="M32" s="390"/>
      <c r="N32" s="391"/>
      <c r="O32" s="391"/>
      <c r="P32" s="391"/>
      <c r="Q32" s="391"/>
      <c r="R32" s="391"/>
      <c r="S32" s="391"/>
      <c r="T32" s="391"/>
      <c r="U32" s="391"/>
      <c r="V32" s="391"/>
      <c r="W32" s="214"/>
      <c r="X32" s="178">
        <f>SUM(H32:O32)</f>
        <v>61</v>
      </c>
    </row>
    <row r="33" spans="1:24" ht="15" customHeight="1" x14ac:dyDescent="0.25">
      <c r="A33" s="315" t="s">
        <v>189</v>
      </c>
      <c r="B33" s="316"/>
      <c r="C33" s="316"/>
      <c r="D33" s="316"/>
      <c r="E33" s="316"/>
      <c r="F33" s="317"/>
      <c r="G33" s="175"/>
      <c r="H33" s="177">
        <v>4</v>
      </c>
      <c r="I33" s="177">
        <v>9</v>
      </c>
      <c r="J33" s="177">
        <v>11</v>
      </c>
      <c r="K33" s="177">
        <v>11</v>
      </c>
      <c r="L33" s="177">
        <v>13</v>
      </c>
      <c r="M33" s="390"/>
      <c r="N33" s="391"/>
      <c r="O33" s="391"/>
      <c r="P33" s="391"/>
      <c r="Q33" s="391"/>
      <c r="R33" s="391"/>
      <c r="S33" s="391"/>
      <c r="T33" s="391"/>
      <c r="U33" s="391"/>
      <c r="V33" s="391"/>
      <c r="W33" s="214"/>
      <c r="X33" s="178">
        <f>SUM(H33:O33)</f>
        <v>48</v>
      </c>
    </row>
    <row r="34" spans="1:24" ht="15" customHeight="1" x14ac:dyDescent="0.25">
      <c r="A34" s="315"/>
      <c r="B34" s="316"/>
      <c r="C34" s="316"/>
      <c r="D34" s="316"/>
      <c r="E34" s="316"/>
      <c r="F34" s="317"/>
      <c r="G34" s="175"/>
      <c r="H34" s="177"/>
      <c r="I34" s="177"/>
      <c r="J34" s="177"/>
      <c r="K34" s="177"/>
      <c r="L34" s="177"/>
      <c r="M34" s="390"/>
      <c r="N34" s="391"/>
      <c r="O34" s="391"/>
      <c r="P34" s="391"/>
      <c r="Q34" s="391"/>
      <c r="R34" s="391"/>
      <c r="S34" s="391"/>
      <c r="T34" s="391"/>
      <c r="U34" s="391"/>
      <c r="V34" s="391"/>
      <c r="W34" s="214"/>
      <c r="X34" s="178"/>
    </row>
    <row r="35" spans="1:24" x14ac:dyDescent="0.25">
      <c r="A35" s="315"/>
      <c r="B35" s="316"/>
      <c r="C35" s="316"/>
      <c r="D35" s="316"/>
      <c r="E35" s="316"/>
      <c r="F35" s="317"/>
      <c r="G35" s="176"/>
      <c r="H35" s="177"/>
      <c r="I35" s="177"/>
      <c r="J35" s="177"/>
      <c r="K35" s="177"/>
      <c r="L35" s="177"/>
      <c r="W35" s="217"/>
      <c r="X35" s="215"/>
    </row>
    <row r="36" spans="1:24" ht="15.75" thickBot="1" x14ac:dyDescent="0.3">
      <c r="A36" s="319"/>
      <c r="B36" s="320"/>
      <c r="C36" s="320"/>
      <c r="D36" s="320"/>
      <c r="E36" s="392" t="s">
        <v>28</v>
      </c>
      <c r="F36" s="393"/>
      <c r="G36" s="179"/>
      <c r="H36" s="180">
        <f>SUM(H31:H35)</f>
        <v>13</v>
      </c>
      <c r="I36" s="180">
        <f>SUM(I31:I35)</f>
        <v>29</v>
      </c>
      <c r="J36" s="180">
        <f>SUM(J31:J35)</f>
        <v>36</v>
      </c>
      <c r="K36" s="180">
        <f>SUM(K31:K35)</f>
        <v>36</v>
      </c>
      <c r="L36" s="180">
        <f>SUM(L31:L35)</f>
        <v>43</v>
      </c>
      <c r="M36" s="394"/>
      <c r="N36" s="323"/>
      <c r="O36" s="323"/>
      <c r="P36" s="323"/>
      <c r="Q36" s="323"/>
      <c r="R36" s="323"/>
      <c r="S36" s="323"/>
      <c r="T36" s="323"/>
      <c r="U36" s="323"/>
      <c r="V36" s="323"/>
      <c r="W36" s="181"/>
      <c r="X36" s="182">
        <f>SUM(H36:O36)</f>
        <v>157</v>
      </c>
    </row>
    <row r="37" spans="1:24" x14ac:dyDescent="0.25">
      <c r="A37" s="183"/>
      <c r="B37" s="184"/>
      <c r="C37" s="184"/>
      <c r="D37" s="184"/>
      <c r="E37" s="184"/>
      <c r="F37" s="185"/>
      <c r="G37" s="186"/>
      <c r="H37" s="187"/>
      <c r="I37" s="187"/>
      <c r="J37" s="187"/>
      <c r="K37" s="187"/>
      <c r="L37" s="187"/>
      <c r="M37" s="187"/>
      <c r="N37" s="187"/>
      <c r="O37" s="187"/>
      <c r="P37" s="187"/>
      <c r="Q37" s="187"/>
      <c r="R37" s="187"/>
      <c r="S37" s="187"/>
      <c r="T37" s="187"/>
      <c r="U37" s="187"/>
      <c r="V37" s="187"/>
      <c r="W37" s="187"/>
      <c r="X37" s="188"/>
    </row>
    <row r="38" spans="1:24" ht="15.75" thickBot="1" x14ac:dyDescent="0.3">
      <c r="A38" s="189"/>
      <c r="B38" s="190"/>
      <c r="C38" s="185"/>
      <c r="D38" s="191"/>
      <c r="E38" s="191"/>
      <c r="F38" s="185"/>
      <c r="G38" s="186"/>
      <c r="H38" s="192"/>
      <c r="I38" s="192"/>
      <c r="J38" s="192"/>
      <c r="K38" s="192"/>
      <c r="L38" s="192"/>
      <c r="M38" s="192"/>
      <c r="N38" s="192"/>
      <c r="O38" s="146"/>
      <c r="P38" s="146"/>
      <c r="Q38" s="146"/>
      <c r="R38" s="146"/>
      <c r="S38" s="146"/>
      <c r="T38" s="146"/>
      <c r="U38" s="146"/>
      <c r="V38" s="146"/>
      <c r="W38" s="146"/>
      <c r="X38" s="193"/>
    </row>
    <row r="39" spans="1:24" ht="31.5" customHeight="1" x14ac:dyDescent="0.25">
      <c r="A39" s="309" t="s">
        <v>29</v>
      </c>
      <c r="B39" s="310"/>
      <c r="C39" s="311"/>
      <c r="D39" s="194" t="s">
        <v>30</v>
      </c>
      <c r="E39" s="195" t="s">
        <v>31</v>
      </c>
      <c r="F39" s="196" t="s">
        <v>3</v>
      </c>
      <c r="G39" s="197"/>
      <c r="H39" s="387" t="s">
        <v>32</v>
      </c>
      <c r="I39" s="388"/>
      <c r="J39" s="388"/>
      <c r="K39" s="388"/>
      <c r="L39" s="389"/>
      <c r="M39" s="198"/>
      <c r="N39" s="199" t="s">
        <v>33</v>
      </c>
      <c r="O39" s="199" t="s">
        <v>34</v>
      </c>
      <c r="P39" s="199" t="s">
        <v>35</v>
      </c>
      <c r="Q39" s="199" t="s">
        <v>36</v>
      </c>
      <c r="R39" s="198"/>
      <c r="S39" s="198"/>
      <c r="T39" s="198"/>
      <c r="U39" s="198"/>
      <c r="V39" s="198"/>
      <c r="W39" s="198"/>
      <c r="X39" s="196" t="s">
        <v>37</v>
      </c>
    </row>
    <row r="40" spans="1:24" ht="14.25" customHeight="1" x14ac:dyDescent="0.25">
      <c r="A40" s="380" t="s">
        <v>192</v>
      </c>
      <c r="B40" s="380"/>
      <c r="C40" s="380"/>
      <c r="D40" s="381"/>
      <c r="E40" s="382"/>
      <c r="F40" s="308">
        <v>5</v>
      </c>
      <c r="G40" s="200"/>
      <c r="H40" s="201"/>
      <c r="I40" s="202"/>
      <c r="J40" s="202" t="s">
        <v>18</v>
      </c>
      <c r="K40" s="202" t="s">
        <v>38</v>
      </c>
      <c r="L40" s="202" t="s">
        <v>39</v>
      </c>
      <c r="M40" s="158" t="s">
        <v>40</v>
      </c>
      <c r="N40" s="383">
        <f>R27</f>
        <v>91</v>
      </c>
      <c r="O40" s="383">
        <f>S27</f>
        <v>135</v>
      </c>
      <c r="P40" s="385">
        <f>V27</f>
        <v>41.276958821520289</v>
      </c>
      <c r="Q40" s="385">
        <f>W27</f>
        <v>61.235048801156474</v>
      </c>
      <c r="R40" s="203"/>
      <c r="S40" s="203"/>
      <c r="T40" s="203"/>
      <c r="U40" s="203"/>
      <c r="V40" s="203"/>
      <c r="W40" s="203"/>
      <c r="X40" s="303">
        <f>J41*K41*L41/1728*0.028317*F40</f>
        <v>8.7159168836805551E-2</v>
      </c>
    </row>
    <row r="41" spans="1:24" ht="14.25" customHeight="1" x14ac:dyDescent="0.25">
      <c r="A41" s="380"/>
      <c r="B41" s="380"/>
      <c r="C41" s="380"/>
      <c r="D41" s="381"/>
      <c r="E41" s="382"/>
      <c r="F41" s="308"/>
      <c r="G41" s="200"/>
      <c r="H41" s="204"/>
      <c r="I41" s="205"/>
      <c r="J41" s="205">
        <v>18.5</v>
      </c>
      <c r="K41" s="205">
        <v>11.5</v>
      </c>
      <c r="L41" s="205">
        <v>5</v>
      </c>
      <c r="M41" s="158"/>
      <c r="N41" s="384"/>
      <c r="O41" s="384"/>
      <c r="P41" s="386"/>
      <c r="Q41" s="386"/>
      <c r="R41" s="203"/>
      <c r="S41" s="203"/>
      <c r="T41" s="203"/>
      <c r="U41" s="203"/>
      <c r="V41" s="203"/>
      <c r="W41" s="203"/>
      <c r="X41" s="303"/>
    </row>
    <row r="42" spans="1:24" x14ac:dyDescent="0.25">
      <c r="A42" s="145"/>
      <c r="B42" s="146"/>
      <c r="C42" s="146"/>
      <c r="D42" s="146"/>
      <c r="E42" s="146"/>
      <c r="F42" s="146"/>
      <c r="G42" s="151"/>
      <c r="H42" s="146"/>
      <c r="I42" s="204"/>
      <c r="J42" s="205">
        <f>J41*2.54</f>
        <v>46.99</v>
      </c>
      <c r="K42" s="205">
        <f>K41*2.54</f>
        <v>29.21</v>
      </c>
      <c r="L42" s="205">
        <f>L41*2.54</f>
        <v>12.7</v>
      </c>
      <c r="M42" s="205" t="s">
        <v>41</v>
      </c>
      <c r="N42" s="146"/>
      <c r="O42" s="146"/>
      <c r="P42" s="146"/>
      <c r="Q42" s="146"/>
      <c r="R42" s="146"/>
      <c r="S42" s="146"/>
      <c r="T42" s="146"/>
      <c r="U42" s="146"/>
      <c r="V42" s="146"/>
      <c r="W42" s="146"/>
      <c r="X42" s="146"/>
    </row>
    <row r="43" spans="1:24" ht="12.75" customHeight="1" x14ac:dyDescent="0.25">
      <c r="A43" s="380" t="s">
        <v>192</v>
      </c>
      <c r="B43" s="380"/>
      <c r="C43" s="380"/>
      <c r="D43" s="381"/>
      <c r="E43" s="382"/>
      <c r="F43" s="308">
        <v>9</v>
      </c>
      <c r="G43" s="200"/>
      <c r="H43" s="201"/>
      <c r="I43" s="202"/>
      <c r="J43" s="202" t="s">
        <v>18</v>
      </c>
      <c r="K43" s="202" t="s">
        <v>38</v>
      </c>
      <c r="L43" s="202" t="s">
        <v>39</v>
      </c>
      <c r="M43" s="158" t="s">
        <v>40</v>
      </c>
      <c r="N43" s="383">
        <f>R30</f>
        <v>0</v>
      </c>
      <c r="O43" s="383">
        <f>S30</f>
        <v>0</v>
      </c>
      <c r="P43" s="385">
        <f>V30</f>
        <v>0</v>
      </c>
      <c r="Q43" s="385">
        <f>W30</f>
        <v>0</v>
      </c>
      <c r="R43" s="203"/>
      <c r="S43" s="203"/>
      <c r="T43" s="203"/>
      <c r="U43" s="203"/>
      <c r="V43" s="203"/>
      <c r="W43" s="203"/>
      <c r="X43" s="303">
        <f>J44*K44*L44/1728*0.028317*F43</f>
        <v>0.21964110546874999</v>
      </c>
    </row>
    <row r="44" spans="1:24" ht="12.75" customHeight="1" x14ac:dyDescent="0.25">
      <c r="A44" s="380"/>
      <c r="B44" s="380"/>
      <c r="C44" s="380"/>
      <c r="D44" s="381"/>
      <c r="E44" s="382"/>
      <c r="F44" s="308"/>
      <c r="G44" s="200"/>
      <c r="H44" s="204"/>
      <c r="I44" s="205"/>
      <c r="J44" s="205">
        <v>18.5</v>
      </c>
      <c r="K44" s="205">
        <v>11.5</v>
      </c>
      <c r="L44" s="205">
        <v>7</v>
      </c>
      <c r="M44" s="158"/>
      <c r="N44" s="384"/>
      <c r="O44" s="384"/>
      <c r="P44" s="386"/>
      <c r="Q44" s="386"/>
      <c r="R44" s="203"/>
      <c r="S44" s="203"/>
      <c r="T44" s="203"/>
      <c r="U44" s="203"/>
      <c r="V44" s="203"/>
      <c r="W44" s="203"/>
      <c r="X44" s="303"/>
    </row>
    <row r="45" spans="1:24" x14ac:dyDescent="0.25">
      <c r="A45" s="145"/>
      <c r="B45" s="146"/>
      <c r="C45" s="146"/>
      <c r="D45" s="146"/>
      <c r="E45" s="146"/>
      <c r="F45" s="146"/>
      <c r="G45" s="151"/>
      <c r="H45" s="146"/>
      <c r="I45" s="204"/>
      <c r="J45" s="205">
        <f>J44*2.54</f>
        <v>46.99</v>
      </c>
      <c r="K45" s="205">
        <f>K44*2.54</f>
        <v>29.21</v>
      </c>
      <c r="L45" s="205">
        <f>L44*2.54</f>
        <v>17.78</v>
      </c>
      <c r="M45" s="205" t="s">
        <v>41</v>
      </c>
      <c r="N45" s="146"/>
      <c r="O45" s="146"/>
      <c r="P45" s="146"/>
      <c r="Q45" s="146"/>
      <c r="R45" s="146"/>
      <c r="S45" s="146"/>
      <c r="T45" s="146"/>
      <c r="U45" s="146"/>
      <c r="V45" s="146"/>
      <c r="W45" s="146"/>
      <c r="X45" s="146"/>
    </row>
    <row r="46" spans="1:24" ht="12.75" customHeight="1" x14ac:dyDescent="0.25">
      <c r="A46" s="380" t="s">
        <v>192</v>
      </c>
      <c r="B46" s="380"/>
      <c r="C46" s="380"/>
      <c r="D46" s="381"/>
      <c r="E46" s="382"/>
      <c r="F46" s="308">
        <v>1</v>
      </c>
      <c r="G46" s="200"/>
      <c r="H46" s="201"/>
      <c r="I46" s="202"/>
      <c r="J46" s="202" t="s">
        <v>18</v>
      </c>
      <c r="K46" s="202" t="s">
        <v>38</v>
      </c>
      <c r="L46" s="202" t="s">
        <v>39</v>
      </c>
      <c r="M46" s="158" t="s">
        <v>40</v>
      </c>
      <c r="N46" s="383">
        <f>R33</f>
        <v>0</v>
      </c>
      <c r="O46" s="383">
        <f>S33</f>
        <v>0</v>
      </c>
      <c r="P46" s="385">
        <f>V33</f>
        <v>0</v>
      </c>
      <c r="Q46" s="385">
        <f>W33</f>
        <v>0</v>
      </c>
      <c r="R46" s="203"/>
      <c r="S46" s="203"/>
      <c r="T46" s="203"/>
      <c r="U46" s="203"/>
      <c r="V46" s="203"/>
      <c r="W46" s="203"/>
      <c r="X46" s="303">
        <f>J47*K47*L47/1728*0.028317*F46</f>
        <v>2.7890934027777776E-2</v>
      </c>
    </row>
    <row r="47" spans="1:24" ht="12.75" customHeight="1" x14ac:dyDescent="0.25">
      <c r="A47" s="380"/>
      <c r="B47" s="380"/>
      <c r="C47" s="380"/>
      <c r="D47" s="381"/>
      <c r="E47" s="382"/>
      <c r="F47" s="308"/>
      <c r="G47" s="200"/>
      <c r="H47" s="204"/>
      <c r="I47" s="205"/>
      <c r="J47" s="205">
        <v>18.5</v>
      </c>
      <c r="K47" s="205">
        <v>11.5</v>
      </c>
      <c r="L47" s="205">
        <v>8</v>
      </c>
      <c r="M47" s="158"/>
      <c r="N47" s="384"/>
      <c r="O47" s="384"/>
      <c r="P47" s="386"/>
      <c r="Q47" s="386"/>
      <c r="R47" s="203"/>
      <c r="S47" s="203"/>
      <c r="T47" s="203"/>
      <c r="U47" s="203"/>
      <c r="V47" s="203"/>
      <c r="W47" s="203"/>
      <c r="X47" s="303"/>
    </row>
    <row r="48" spans="1:24" x14ac:dyDescent="0.25">
      <c r="A48" s="145"/>
      <c r="B48" s="146"/>
      <c r="C48" s="146"/>
      <c r="D48" s="146"/>
      <c r="E48" s="146"/>
      <c r="F48" s="146"/>
      <c r="G48" s="151"/>
      <c r="H48" s="146"/>
      <c r="I48" s="204"/>
      <c r="J48" s="205">
        <f>J47*2.54</f>
        <v>46.99</v>
      </c>
      <c r="K48" s="205">
        <f>K47*2.54</f>
        <v>29.21</v>
      </c>
      <c r="L48" s="205">
        <f>L47*2.54</f>
        <v>20.32</v>
      </c>
      <c r="M48" s="205" t="s">
        <v>41</v>
      </c>
      <c r="N48" s="146"/>
      <c r="O48" s="146"/>
      <c r="P48" s="146"/>
      <c r="Q48" s="146"/>
      <c r="R48" s="146"/>
      <c r="S48" s="146"/>
      <c r="T48" s="146"/>
      <c r="U48" s="146"/>
      <c r="V48" s="146"/>
      <c r="W48" s="146"/>
      <c r="X48" s="146">
        <f>SUM(X40:X47)</f>
        <v>0.33469120833333332</v>
      </c>
    </row>
    <row r="49" spans="1:24" x14ac:dyDescent="0.25">
      <c r="A49" s="145"/>
      <c r="B49" s="146"/>
      <c r="C49" s="146"/>
      <c r="D49" s="146"/>
      <c r="E49" s="146"/>
      <c r="F49" s="146"/>
      <c r="G49" s="151"/>
      <c r="H49" s="146"/>
      <c r="I49" s="146"/>
      <c r="J49" s="146"/>
      <c r="K49" s="146"/>
      <c r="L49" s="146"/>
      <c r="M49" s="146"/>
      <c r="N49" s="146"/>
      <c r="O49" s="146"/>
      <c r="P49" s="146"/>
      <c r="Q49" s="146"/>
      <c r="R49" s="146"/>
      <c r="S49" s="146"/>
      <c r="T49" s="146"/>
      <c r="U49" s="146"/>
      <c r="V49" s="144"/>
      <c r="W49" s="147"/>
      <c r="X49" s="148"/>
    </row>
    <row r="50" spans="1:24" x14ac:dyDescent="0.25">
      <c r="A50" s="145"/>
      <c r="B50" s="146"/>
      <c r="C50" s="146"/>
      <c r="D50" s="146"/>
      <c r="E50" s="146"/>
      <c r="F50" s="146"/>
      <c r="G50" s="151"/>
      <c r="H50" s="146"/>
      <c r="I50" s="146"/>
      <c r="J50" s="146"/>
      <c r="K50" s="146"/>
      <c r="L50" s="146"/>
      <c r="M50" s="146"/>
      <c r="N50" s="146"/>
      <c r="O50" s="146"/>
      <c r="P50" s="146"/>
      <c r="Q50" s="146"/>
      <c r="R50" s="146"/>
      <c r="S50" s="146"/>
      <c r="T50" s="146"/>
      <c r="U50" s="146"/>
      <c r="V50" s="144"/>
      <c r="W50" s="147"/>
      <c r="X50" s="148"/>
    </row>
    <row r="51" spans="1:24" x14ac:dyDescent="0.25">
      <c r="A51" s="145"/>
      <c r="B51" s="146"/>
      <c r="C51" s="146"/>
      <c r="D51" s="146"/>
      <c r="E51" s="146"/>
      <c r="F51" s="146"/>
      <c r="G51" s="151"/>
      <c r="H51" s="146"/>
      <c r="I51" s="146"/>
      <c r="J51" s="146"/>
      <c r="K51" s="146"/>
      <c r="L51" s="146"/>
      <c r="M51" s="146"/>
      <c r="N51" s="146"/>
      <c r="O51" s="146"/>
      <c r="P51" s="146"/>
      <c r="Q51" s="146"/>
      <c r="R51" s="146"/>
      <c r="S51" s="146"/>
      <c r="T51" s="146"/>
      <c r="U51" s="146"/>
      <c r="V51" s="144"/>
      <c r="W51" s="231" t="s">
        <v>42</v>
      </c>
      <c r="X51" s="232">
        <f>E54</f>
        <v>157</v>
      </c>
    </row>
    <row r="52" spans="1:24" x14ac:dyDescent="0.25">
      <c r="A52" s="144"/>
      <c r="B52" s="144"/>
      <c r="C52" s="144"/>
      <c r="D52" s="144"/>
      <c r="E52" s="144"/>
      <c r="F52" s="144"/>
      <c r="G52" s="152"/>
      <c r="H52" s="144"/>
      <c r="I52" s="144"/>
      <c r="J52" s="144"/>
      <c r="K52" s="144"/>
      <c r="L52" s="144"/>
      <c r="M52" s="144"/>
      <c r="N52" s="144"/>
      <c r="O52" s="144"/>
      <c r="P52" s="144"/>
      <c r="Q52" s="144"/>
      <c r="R52" s="144"/>
      <c r="S52" s="144"/>
      <c r="T52" s="144"/>
      <c r="U52" s="144"/>
      <c r="V52" s="144"/>
      <c r="W52" s="231" t="s">
        <v>43</v>
      </c>
      <c r="X52" s="233">
        <f>F54</f>
        <v>15</v>
      </c>
    </row>
    <row r="53" spans="1:24" ht="25.5" x14ac:dyDescent="0.25">
      <c r="A53" s="304" t="s">
        <v>29</v>
      </c>
      <c r="B53" s="304"/>
      <c r="C53" s="304"/>
      <c r="D53" s="222" t="s">
        <v>30</v>
      </c>
      <c r="E53" s="222" t="s">
        <v>31</v>
      </c>
      <c r="F53" s="223" t="s">
        <v>3</v>
      </c>
      <c r="G53" s="152"/>
      <c r="H53" s="144"/>
      <c r="I53" s="144"/>
      <c r="J53" s="144"/>
      <c r="K53" s="144"/>
      <c r="L53" s="144"/>
      <c r="M53" s="144"/>
      <c r="N53" s="144"/>
      <c r="O53" s="144"/>
      <c r="P53" s="144"/>
      <c r="Q53" s="144"/>
      <c r="R53" s="144"/>
      <c r="S53" s="144"/>
      <c r="T53" s="144"/>
      <c r="U53" s="144"/>
      <c r="V53" s="144"/>
      <c r="W53" s="231" t="s">
        <v>44</v>
      </c>
      <c r="X53" s="234">
        <f>R27</f>
        <v>91</v>
      </c>
    </row>
    <row r="54" spans="1:24" x14ac:dyDescent="0.25">
      <c r="A54" s="292" t="s">
        <v>188</v>
      </c>
      <c r="B54" s="292"/>
      <c r="C54" s="292"/>
      <c r="D54" s="235">
        <v>157</v>
      </c>
      <c r="E54" s="235">
        <v>157</v>
      </c>
      <c r="F54" s="225">
        <f>SUM(F38:F53)</f>
        <v>15</v>
      </c>
      <c r="G54" s="152"/>
      <c r="H54" s="144"/>
      <c r="I54" s="144"/>
      <c r="J54" s="144"/>
      <c r="K54" s="144"/>
      <c r="L54" s="144"/>
      <c r="M54" s="144"/>
      <c r="N54" s="144"/>
      <c r="O54" s="144"/>
      <c r="P54" s="144"/>
      <c r="Q54" s="144"/>
      <c r="R54" s="144"/>
      <c r="S54" s="144"/>
      <c r="T54" s="144"/>
      <c r="U54" s="144"/>
      <c r="V54" s="144"/>
      <c r="W54" s="231" t="s">
        <v>45</v>
      </c>
      <c r="X54" s="234">
        <f>S27</f>
        <v>135</v>
      </c>
    </row>
    <row r="55" spans="1:24" x14ac:dyDescent="0.25">
      <c r="W55" s="231" t="s">
        <v>46</v>
      </c>
      <c r="X55" s="234">
        <f>X48</f>
        <v>0.33469120833333332</v>
      </c>
    </row>
    <row r="56" spans="1:24" s="236" customFormat="1" ht="15.75" customHeight="1" x14ac:dyDescent="0.25">
      <c r="A56" s="144"/>
      <c r="B56" s="144"/>
      <c r="C56" s="144"/>
      <c r="D56" s="144"/>
      <c r="E56" s="144"/>
      <c r="F56" s="144"/>
      <c r="G56" s="152"/>
      <c r="H56" s="144"/>
      <c r="I56" s="144"/>
      <c r="J56" s="144"/>
      <c r="K56" s="144"/>
      <c r="L56" s="144"/>
      <c r="M56" s="144"/>
      <c r="N56" s="144"/>
      <c r="O56" s="144"/>
      <c r="P56" s="144"/>
      <c r="Q56" s="144"/>
      <c r="R56" s="144"/>
      <c r="S56" s="144"/>
      <c r="T56" s="144"/>
      <c r="U56" s="144"/>
      <c r="V56" s="144"/>
      <c r="W56" s="147"/>
      <c r="X56" s="150"/>
    </row>
    <row r="57" spans="1:24" s="236" customFormat="1" ht="15.75" customHeight="1" x14ac:dyDescent="0.25">
      <c r="W57" s="147"/>
      <c r="X57" s="150"/>
    </row>
    <row r="58" spans="1:24" s="236" customFormat="1" ht="15.75" customHeight="1" x14ac:dyDescent="0.25">
      <c r="W58" s="147"/>
      <c r="X58" s="150"/>
    </row>
    <row r="59" spans="1:24" s="236" customFormat="1" x14ac:dyDescent="0.25"/>
    <row r="60" spans="1:24" s="236" customFormat="1" x14ac:dyDescent="0.25"/>
    <row r="61" spans="1:24" s="236" customFormat="1" x14ac:dyDescent="0.25"/>
    <row r="62" spans="1:24" s="236" customFormat="1" x14ac:dyDescent="0.25"/>
    <row r="63" spans="1:24" s="236" customFormat="1" x14ac:dyDescent="0.25"/>
    <row r="64" spans="1:24" s="236" customFormat="1" x14ac:dyDescent="0.25"/>
    <row r="65" spans="1:21" s="236" customFormat="1" x14ac:dyDescent="0.25"/>
    <row r="66" spans="1:21" s="236" customFormat="1" x14ac:dyDescent="0.25"/>
    <row r="67" spans="1:21" s="236" customFormat="1" x14ac:dyDescent="0.25"/>
    <row r="68" spans="1:21" s="236" customFormat="1" x14ac:dyDescent="0.25"/>
    <row r="69" spans="1:21" s="236" customFormat="1" x14ac:dyDescent="0.25"/>
    <row r="70" spans="1:21" s="236" customFormat="1" x14ac:dyDescent="0.25"/>
    <row r="71" spans="1:21" s="236" customFormat="1" x14ac:dyDescent="0.25"/>
    <row r="72" spans="1:21" s="236" customFormat="1" x14ac:dyDescent="0.25"/>
    <row r="73" spans="1:21" s="236" customFormat="1" x14ac:dyDescent="0.25"/>
    <row r="74" spans="1:21" s="236" customFormat="1" ht="15.75" thickBot="1" x14ac:dyDescent="0.3"/>
    <row r="75" spans="1:21" s="249" customFormat="1" ht="21.75" customHeight="1" thickBot="1" x14ac:dyDescent="0.25">
      <c r="A75" s="293" t="s">
        <v>24</v>
      </c>
      <c r="B75" s="294"/>
      <c r="C75" s="294"/>
      <c r="D75" s="294"/>
      <c r="E75" s="294"/>
      <c r="F75" s="294"/>
      <c r="G75" s="294"/>
      <c r="H75" s="294"/>
      <c r="I75" s="294"/>
      <c r="J75" s="295"/>
      <c r="K75" s="293" t="s">
        <v>189</v>
      </c>
      <c r="L75" s="296"/>
      <c r="M75" s="296"/>
      <c r="N75" s="296"/>
      <c r="O75" s="296"/>
      <c r="P75" s="296"/>
      <c r="Q75" s="296"/>
      <c r="R75" s="296"/>
      <c r="S75" s="296"/>
      <c r="T75" s="296"/>
      <c r="U75" s="297"/>
    </row>
    <row r="76" spans="1:21" s="236" customFormat="1" x14ac:dyDescent="0.25"/>
    <row r="77" spans="1:21" s="236" customFormat="1" x14ac:dyDescent="0.25"/>
    <row r="78" spans="1:21" s="236" customFormat="1" x14ac:dyDescent="0.25"/>
    <row r="79" spans="1:21" s="236" customFormat="1" x14ac:dyDescent="0.25"/>
    <row r="80" spans="1:21" s="236" customFormat="1" x14ac:dyDescent="0.25"/>
    <row r="81" spans="1:6" s="236" customFormat="1" x14ac:dyDescent="0.25"/>
    <row r="82" spans="1:6" s="236" customFormat="1" x14ac:dyDescent="0.25"/>
    <row r="83" spans="1:6" s="236" customFormat="1" x14ac:dyDescent="0.25"/>
    <row r="84" spans="1:6" s="236" customFormat="1" x14ac:dyDescent="0.25"/>
    <row r="85" spans="1:6" s="236" customFormat="1" x14ac:dyDescent="0.25"/>
    <row r="86" spans="1:6" s="236" customFormat="1" x14ac:dyDescent="0.25"/>
    <row r="87" spans="1:6" s="236" customFormat="1" x14ac:dyDescent="0.25"/>
    <row r="88" spans="1:6" s="236" customFormat="1" ht="15.75" thickBot="1" x14ac:dyDescent="0.3"/>
    <row r="89" spans="1:6" s="236" customFormat="1" ht="24" customHeight="1" thickBot="1" x14ac:dyDescent="0.3">
      <c r="A89" s="298" t="s">
        <v>23</v>
      </c>
      <c r="B89" s="294"/>
      <c r="C89" s="294"/>
      <c r="D89" s="294"/>
      <c r="E89" s="294"/>
      <c r="F89" s="295"/>
    </row>
    <row r="90" spans="1:6" s="236" customFormat="1" x14ac:dyDescent="0.25"/>
  </sheetData>
  <mergeCells count="68">
    <mergeCell ref="A1:X1"/>
    <mergeCell ref="A2:X2"/>
    <mergeCell ref="A4:X4"/>
    <mergeCell ref="A5:X5"/>
    <mergeCell ref="A6:X6"/>
    <mergeCell ref="A27:C27"/>
    <mergeCell ref="A29:X29"/>
    <mergeCell ref="A30:F30"/>
    <mergeCell ref="A7:F7"/>
    <mergeCell ref="O7:X7"/>
    <mergeCell ref="A8:X8"/>
    <mergeCell ref="A9:C10"/>
    <mergeCell ref="D9:D10"/>
    <mergeCell ref="E9:E10"/>
    <mergeCell ref="F9:F10"/>
    <mergeCell ref="G9:G10"/>
    <mergeCell ref="H9:L9"/>
    <mergeCell ref="M9:M10"/>
    <mergeCell ref="N9:N10"/>
    <mergeCell ref="O9:O10"/>
    <mergeCell ref="X9:X10"/>
    <mergeCell ref="M30:X30"/>
    <mergeCell ref="A32:F32"/>
    <mergeCell ref="M32:V32"/>
    <mergeCell ref="A33:F33"/>
    <mergeCell ref="M33:V33"/>
    <mergeCell ref="A31:F31"/>
    <mergeCell ref="M31:V31"/>
    <mergeCell ref="A34:F34"/>
    <mergeCell ref="M34:V34"/>
    <mergeCell ref="A35:F35"/>
    <mergeCell ref="A36:D36"/>
    <mergeCell ref="E36:F36"/>
    <mergeCell ref="M36:V36"/>
    <mergeCell ref="X40:X41"/>
    <mergeCell ref="O40:O41"/>
    <mergeCell ref="A40:C41"/>
    <mergeCell ref="D40:D41"/>
    <mergeCell ref="E40:E41"/>
    <mergeCell ref="F40:F41"/>
    <mergeCell ref="N40:N41"/>
    <mergeCell ref="A39:C39"/>
    <mergeCell ref="H39:L39"/>
    <mergeCell ref="P40:P41"/>
    <mergeCell ref="Q40:Q41"/>
    <mergeCell ref="Q43:Q44"/>
    <mergeCell ref="X43:X44"/>
    <mergeCell ref="A46:C47"/>
    <mergeCell ref="D46:D47"/>
    <mergeCell ref="E46:E47"/>
    <mergeCell ref="F46:F47"/>
    <mergeCell ref="N46:N47"/>
    <mergeCell ref="O46:O47"/>
    <mergeCell ref="P46:P47"/>
    <mergeCell ref="Q46:Q47"/>
    <mergeCell ref="O43:O44"/>
    <mergeCell ref="P43:P44"/>
    <mergeCell ref="A43:C44"/>
    <mergeCell ref="D43:D44"/>
    <mergeCell ref="E43:E44"/>
    <mergeCell ref="F43:F44"/>
    <mergeCell ref="N43:N44"/>
    <mergeCell ref="A89:F89"/>
    <mergeCell ref="A75:J75"/>
    <mergeCell ref="K75:U75"/>
    <mergeCell ref="X46:X47"/>
    <mergeCell ref="A53:C53"/>
    <mergeCell ref="A54:C54"/>
  </mergeCells>
  <pageMargins left="0.7" right="0.7" top="0.75" bottom="0.75" header="0.3" footer="0.3"/>
  <pageSetup paperSize="9" scale="5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pageSetUpPr fitToPage="1"/>
  </sheetPr>
  <dimension ref="A1:R135"/>
  <sheetViews>
    <sheetView view="pageBreakPreview" zoomScaleSheetLayoutView="100" workbookViewId="0">
      <selection activeCell="E1" sqref="E1:K1"/>
    </sheetView>
  </sheetViews>
  <sheetFormatPr defaultColWidth="8.85546875" defaultRowHeight="12.75" x14ac:dyDescent="0.2"/>
  <cols>
    <col min="1" max="1" width="4.140625" style="253" customWidth="1"/>
    <col min="2" max="2" width="17.42578125" style="253" customWidth="1"/>
    <col min="3" max="3" width="13.85546875" style="253" customWidth="1"/>
    <col min="4" max="4" width="36.28515625" style="253" customWidth="1"/>
    <col min="5" max="5" width="10.5703125" style="253" customWidth="1"/>
    <col min="6" max="6" width="10.5703125" style="291" customWidth="1"/>
    <col min="7" max="7" width="10.5703125" style="253" customWidth="1"/>
    <col min="8" max="9" width="11.28515625" style="253" customWidth="1"/>
    <col min="10" max="10" width="10.5703125" style="291" customWidth="1"/>
    <col min="11" max="12" width="8.42578125" style="253" customWidth="1"/>
    <col min="13" max="13" width="34.85546875" style="253" customWidth="1"/>
    <col min="14" max="16384" width="8.85546875" style="253"/>
  </cols>
  <sheetData>
    <row r="1" spans="1:18" ht="75.95" customHeight="1" x14ac:dyDescent="0.2">
      <c r="A1" s="442" t="s">
        <v>197</v>
      </c>
      <c r="B1" s="443"/>
      <c r="C1" s="443"/>
      <c r="D1" s="443"/>
      <c r="E1" s="444" t="s">
        <v>198</v>
      </c>
      <c r="F1" s="444"/>
      <c r="G1" s="444"/>
      <c r="H1" s="444"/>
      <c r="I1" s="444"/>
      <c r="J1" s="444"/>
      <c r="K1" s="444"/>
      <c r="L1" s="250"/>
      <c r="M1" s="251"/>
      <c r="N1" s="252"/>
      <c r="O1" s="252"/>
      <c r="P1" s="252"/>
      <c r="Q1" s="252"/>
      <c r="R1" s="252"/>
    </row>
    <row r="2" spans="1:18" ht="18" customHeight="1" x14ac:dyDescent="0.2">
      <c r="A2" s="445" t="s">
        <v>199</v>
      </c>
      <c r="B2" s="446"/>
      <c r="C2" s="446"/>
      <c r="D2" s="446"/>
      <c r="E2" s="446"/>
      <c r="F2" s="446"/>
      <c r="G2" s="447"/>
      <c r="H2" s="432" t="s">
        <v>200</v>
      </c>
      <c r="I2" s="432"/>
      <c r="J2" s="432"/>
      <c r="K2" s="432"/>
      <c r="L2" s="448" t="s">
        <v>201</v>
      </c>
      <c r="M2" s="449"/>
      <c r="N2" s="254"/>
    </row>
    <row r="3" spans="1:18" ht="18" customHeight="1" x14ac:dyDescent="0.2">
      <c r="A3" s="430" t="s">
        <v>202</v>
      </c>
      <c r="B3" s="452"/>
      <c r="C3" s="452"/>
      <c r="D3" s="452"/>
      <c r="E3" s="452" t="s">
        <v>203</v>
      </c>
      <c r="F3" s="452"/>
      <c r="G3" s="452"/>
      <c r="H3" s="432" t="s">
        <v>204</v>
      </c>
      <c r="I3" s="432"/>
      <c r="J3" s="432"/>
      <c r="K3" s="432"/>
      <c r="L3" s="450"/>
      <c r="M3" s="451"/>
      <c r="N3" s="254"/>
    </row>
    <row r="4" spans="1:18" ht="27.75" customHeight="1" x14ac:dyDescent="0.2">
      <c r="A4" s="430" t="s">
        <v>205</v>
      </c>
      <c r="B4" s="431"/>
      <c r="C4" s="431"/>
      <c r="D4" s="431"/>
      <c r="E4" s="432" t="s">
        <v>206</v>
      </c>
      <c r="F4" s="432"/>
      <c r="G4" s="432"/>
      <c r="H4" s="433" t="s">
        <v>207</v>
      </c>
      <c r="I4" s="433"/>
      <c r="J4" s="433" t="s">
        <v>208</v>
      </c>
      <c r="K4" s="433"/>
      <c r="L4" s="434" t="s">
        <v>209</v>
      </c>
      <c r="M4" s="435"/>
      <c r="N4" s="254"/>
    </row>
    <row r="5" spans="1:18" ht="27.75" customHeight="1" x14ac:dyDescent="0.2">
      <c r="A5" s="430" t="s">
        <v>210</v>
      </c>
      <c r="B5" s="431"/>
      <c r="C5" s="431"/>
      <c r="D5" s="431"/>
      <c r="E5" s="432" t="s">
        <v>211</v>
      </c>
      <c r="F5" s="432"/>
      <c r="G5" s="432"/>
      <c r="H5" s="433" t="s">
        <v>212</v>
      </c>
      <c r="I5" s="433"/>
      <c r="J5" s="433" t="s">
        <v>208</v>
      </c>
      <c r="K5" s="433"/>
      <c r="L5" s="436"/>
      <c r="M5" s="437"/>
      <c r="N5" s="254"/>
    </row>
    <row r="6" spans="1:18" ht="15.95" customHeight="1" x14ac:dyDescent="0.2">
      <c r="A6" s="440" t="s">
        <v>213</v>
      </c>
      <c r="B6" s="441"/>
      <c r="C6" s="441"/>
      <c r="D6" s="441"/>
      <c r="E6" s="441"/>
      <c r="F6" s="441"/>
      <c r="G6" s="441"/>
      <c r="H6" s="441"/>
      <c r="I6" s="441"/>
      <c r="J6" s="441"/>
      <c r="K6" s="441"/>
      <c r="L6" s="438"/>
      <c r="M6" s="439"/>
      <c r="N6" s="254"/>
    </row>
    <row r="7" spans="1:18" s="263" customFormat="1" ht="15.75" customHeight="1" thickBot="1" x14ac:dyDescent="0.25">
      <c r="A7" s="255" t="s">
        <v>214</v>
      </c>
      <c r="B7" s="408" t="s">
        <v>215</v>
      </c>
      <c r="C7" s="409"/>
      <c r="D7" s="410"/>
      <c r="E7" s="256" t="s">
        <v>216</v>
      </c>
      <c r="F7" s="257" t="s">
        <v>186</v>
      </c>
      <c r="G7" s="258" t="s">
        <v>16</v>
      </c>
      <c r="H7" s="259" t="s">
        <v>17</v>
      </c>
      <c r="I7" s="260" t="s">
        <v>18</v>
      </c>
      <c r="J7" s="261" t="s">
        <v>19</v>
      </c>
      <c r="K7" s="411" t="s">
        <v>217</v>
      </c>
      <c r="L7" s="411"/>
      <c r="M7" s="412"/>
      <c r="N7" s="262"/>
      <c r="O7" s="262"/>
      <c r="P7" s="262"/>
      <c r="Q7" s="262"/>
      <c r="R7" s="262"/>
    </row>
    <row r="8" spans="1:18" ht="15.75" customHeight="1" x14ac:dyDescent="0.2">
      <c r="A8" s="264">
        <v>1</v>
      </c>
      <c r="B8" s="265" t="s">
        <v>218</v>
      </c>
      <c r="C8" s="265"/>
      <c r="D8" s="266"/>
      <c r="E8" s="267" t="s">
        <v>219</v>
      </c>
      <c r="F8" s="268">
        <v>34.5</v>
      </c>
      <c r="G8" s="269">
        <v>35</v>
      </c>
      <c r="H8" s="270">
        <v>35.5</v>
      </c>
      <c r="I8" s="270">
        <v>36</v>
      </c>
      <c r="J8" s="271">
        <v>37</v>
      </c>
      <c r="K8" s="413"/>
      <c r="L8" s="414"/>
      <c r="M8" s="415"/>
      <c r="N8" s="252"/>
      <c r="O8" s="252"/>
      <c r="P8" s="252"/>
      <c r="Q8" s="252"/>
      <c r="R8" s="252"/>
    </row>
    <row r="9" spans="1:18" ht="15" customHeight="1" x14ac:dyDescent="0.2">
      <c r="A9" s="264">
        <v>2</v>
      </c>
      <c r="B9" s="265" t="s">
        <v>220</v>
      </c>
      <c r="C9" s="265"/>
      <c r="D9" s="266"/>
      <c r="E9" s="267" t="s">
        <v>219</v>
      </c>
      <c r="F9" s="268">
        <v>34.5</v>
      </c>
      <c r="G9" s="269">
        <v>35</v>
      </c>
      <c r="H9" s="270">
        <v>35.5</v>
      </c>
      <c r="I9" s="270">
        <v>36</v>
      </c>
      <c r="J9" s="271">
        <v>37</v>
      </c>
      <c r="K9" s="416"/>
      <c r="L9" s="417"/>
      <c r="M9" s="418"/>
      <c r="N9" s="252"/>
      <c r="O9" s="252"/>
      <c r="P9" s="252"/>
      <c r="Q9" s="252"/>
      <c r="R9" s="252"/>
    </row>
    <row r="10" spans="1:18" ht="15" customHeight="1" x14ac:dyDescent="0.2">
      <c r="A10" s="264">
        <v>3</v>
      </c>
      <c r="B10" s="265" t="s">
        <v>221</v>
      </c>
      <c r="C10" s="272"/>
      <c r="D10" s="273"/>
      <c r="E10" s="267" t="s">
        <v>219</v>
      </c>
      <c r="F10" s="268">
        <v>24.5</v>
      </c>
      <c r="G10" s="269">
        <v>24.75</v>
      </c>
      <c r="H10" s="270">
        <v>25</v>
      </c>
      <c r="I10" s="270">
        <v>25.5</v>
      </c>
      <c r="J10" s="271">
        <v>26</v>
      </c>
      <c r="K10" s="416"/>
      <c r="L10" s="417"/>
      <c r="M10" s="418"/>
      <c r="N10" s="252"/>
      <c r="O10" s="252"/>
      <c r="P10" s="252"/>
      <c r="Q10" s="252"/>
      <c r="R10" s="252"/>
    </row>
    <row r="11" spans="1:18" ht="15" customHeight="1" x14ac:dyDescent="0.2">
      <c r="A11" s="264">
        <v>4</v>
      </c>
      <c r="B11" s="265" t="s">
        <v>222</v>
      </c>
      <c r="C11" s="272"/>
      <c r="D11" s="273"/>
      <c r="E11" s="267" t="s">
        <v>219</v>
      </c>
      <c r="F11" s="268">
        <v>22.5</v>
      </c>
      <c r="G11" s="269">
        <v>22.75</v>
      </c>
      <c r="H11" s="270">
        <v>23</v>
      </c>
      <c r="I11" s="270">
        <v>23.5</v>
      </c>
      <c r="J11" s="271">
        <v>24</v>
      </c>
      <c r="K11" s="416"/>
      <c r="L11" s="417"/>
      <c r="M11" s="418"/>
      <c r="N11" s="252"/>
      <c r="O11" s="252"/>
      <c r="P11" s="252"/>
      <c r="Q11" s="252"/>
      <c r="R11" s="252"/>
    </row>
    <row r="12" spans="1:18" ht="15" customHeight="1" x14ac:dyDescent="0.2">
      <c r="A12" s="264">
        <v>5</v>
      </c>
      <c r="B12" s="265" t="s">
        <v>223</v>
      </c>
      <c r="C12" s="274"/>
      <c r="D12" s="275"/>
      <c r="E12" s="267" t="s">
        <v>224</v>
      </c>
      <c r="F12" s="268">
        <v>11</v>
      </c>
      <c r="G12" s="269">
        <v>11.5</v>
      </c>
      <c r="H12" s="270">
        <v>12</v>
      </c>
      <c r="I12" s="270">
        <v>12.75</v>
      </c>
      <c r="J12" s="271">
        <v>13.5</v>
      </c>
      <c r="K12" s="416"/>
      <c r="L12" s="417"/>
      <c r="M12" s="418"/>
      <c r="N12" s="252"/>
      <c r="O12" s="252"/>
      <c r="P12" s="252"/>
      <c r="Q12" s="252"/>
      <c r="R12" s="252"/>
    </row>
    <row r="13" spans="1:18" ht="15" customHeight="1" x14ac:dyDescent="0.2">
      <c r="A13" s="264">
        <v>6</v>
      </c>
      <c r="B13" s="265" t="s">
        <v>225</v>
      </c>
      <c r="C13" s="274"/>
      <c r="D13" s="275"/>
      <c r="E13" s="267" t="s">
        <v>224</v>
      </c>
      <c r="F13" s="268">
        <v>10.25</v>
      </c>
      <c r="G13" s="269">
        <v>10.75</v>
      </c>
      <c r="H13" s="270">
        <v>11.25</v>
      </c>
      <c r="I13" s="270">
        <v>12</v>
      </c>
      <c r="J13" s="271">
        <v>12.75</v>
      </c>
      <c r="K13" s="416"/>
      <c r="L13" s="417"/>
      <c r="M13" s="418"/>
      <c r="N13" s="252"/>
      <c r="O13" s="252"/>
      <c r="P13" s="252"/>
      <c r="Q13" s="252"/>
      <c r="R13" s="252"/>
    </row>
    <row r="14" spans="1:18" ht="15" customHeight="1" x14ac:dyDescent="0.2">
      <c r="A14" s="264">
        <v>7</v>
      </c>
      <c r="B14" s="265" t="s">
        <v>226</v>
      </c>
      <c r="C14" s="274"/>
      <c r="D14" s="275"/>
      <c r="E14" s="267" t="s">
        <v>224</v>
      </c>
      <c r="F14" s="268">
        <v>10.5</v>
      </c>
      <c r="G14" s="269">
        <v>11</v>
      </c>
      <c r="H14" s="270">
        <v>11.5</v>
      </c>
      <c r="I14" s="270">
        <v>12.25</v>
      </c>
      <c r="J14" s="271">
        <v>13</v>
      </c>
      <c r="K14" s="416"/>
      <c r="L14" s="417"/>
      <c r="M14" s="418"/>
      <c r="N14" s="252"/>
      <c r="O14" s="252"/>
      <c r="P14" s="252"/>
      <c r="Q14" s="252"/>
      <c r="R14" s="252"/>
    </row>
    <row r="15" spans="1:18" ht="15" customHeight="1" x14ac:dyDescent="0.2">
      <c r="A15" s="264">
        <v>8</v>
      </c>
      <c r="B15" s="265" t="s">
        <v>227</v>
      </c>
      <c r="C15" s="274"/>
      <c r="D15" s="275"/>
      <c r="E15" s="267" t="s">
        <v>219</v>
      </c>
      <c r="F15" s="268">
        <v>13.5</v>
      </c>
      <c r="G15" s="276">
        <v>14.5</v>
      </c>
      <c r="H15" s="270">
        <v>15.5</v>
      </c>
      <c r="I15" s="277">
        <v>17</v>
      </c>
      <c r="J15" s="278">
        <v>18.5</v>
      </c>
      <c r="K15" s="416"/>
      <c r="L15" s="417"/>
      <c r="M15" s="418"/>
      <c r="N15" s="252"/>
      <c r="O15" s="252"/>
      <c r="P15" s="252"/>
      <c r="Q15" s="252"/>
      <c r="R15" s="252"/>
    </row>
    <row r="16" spans="1:18" ht="15" customHeight="1" x14ac:dyDescent="0.2">
      <c r="A16" s="264">
        <v>9</v>
      </c>
      <c r="B16" s="265" t="s">
        <v>228</v>
      </c>
      <c r="C16" s="274"/>
      <c r="D16" s="275"/>
      <c r="E16" s="267" t="s">
        <v>219</v>
      </c>
      <c r="F16" s="268">
        <v>12.25</v>
      </c>
      <c r="G16" s="276">
        <v>13.25</v>
      </c>
      <c r="H16" s="270">
        <v>14.25</v>
      </c>
      <c r="I16" s="277">
        <v>15.75</v>
      </c>
      <c r="J16" s="278">
        <v>17.25</v>
      </c>
      <c r="K16" s="416"/>
      <c r="L16" s="417"/>
      <c r="M16" s="418"/>
      <c r="N16" s="252"/>
      <c r="O16" s="252"/>
      <c r="P16" s="252"/>
      <c r="Q16" s="252"/>
      <c r="R16" s="252"/>
    </row>
    <row r="17" spans="1:18" ht="15" customHeight="1" x14ac:dyDescent="0.2">
      <c r="A17" s="264">
        <v>10</v>
      </c>
      <c r="B17" s="265" t="s">
        <v>229</v>
      </c>
      <c r="C17" s="279"/>
      <c r="D17" s="280"/>
      <c r="E17" s="267" t="s">
        <v>219</v>
      </c>
      <c r="F17" s="268">
        <v>15</v>
      </c>
      <c r="G17" s="276">
        <v>16</v>
      </c>
      <c r="H17" s="270">
        <v>17</v>
      </c>
      <c r="I17" s="277">
        <v>18.5</v>
      </c>
      <c r="J17" s="278">
        <v>20</v>
      </c>
      <c r="K17" s="416"/>
      <c r="L17" s="417"/>
      <c r="M17" s="418"/>
      <c r="N17" s="252"/>
      <c r="O17" s="252"/>
      <c r="P17" s="252"/>
      <c r="Q17" s="252"/>
      <c r="R17" s="252"/>
    </row>
    <row r="18" spans="1:18" ht="15" customHeight="1" x14ac:dyDescent="0.2">
      <c r="A18" s="264">
        <v>11</v>
      </c>
      <c r="B18" s="265" t="s">
        <v>230</v>
      </c>
      <c r="C18" s="279"/>
      <c r="D18" s="280"/>
      <c r="E18" s="267" t="s">
        <v>219</v>
      </c>
      <c r="F18" s="268">
        <v>15.25</v>
      </c>
      <c r="G18" s="276">
        <v>16.25</v>
      </c>
      <c r="H18" s="270">
        <v>17.25</v>
      </c>
      <c r="I18" s="277">
        <v>18.75</v>
      </c>
      <c r="J18" s="278">
        <v>20.25</v>
      </c>
      <c r="K18" s="416"/>
      <c r="L18" s="417"/>
      <c r="M18" s="418"/>
      <c r="N18" s="252"/>
      <c r="O18" s="252"/>
      <c r="P18" s="252"/>
      <c r="Q18" s="252"/>
      <c r="R18" s="252"/>
    </row>
    <row r="19" spans="1:18" ht="15" customHeight="1" x14ac:dyDescent="0.2">
      <c r="A19" s="264">
        <v>12</v>
      </c>
      <c r="B19" s="265" t="s">
        <v>231</v>
      </c>
      <c r="C19" s="281"/>
      <c r="D19" s="282"/>
      <c r="E19" s="267" t="s">
        <v>232</v>
      </c>
      <c r="F19" s="268">
        <v>0.5</v>
      </c>
      <c r="G19" s="276">
        <v>0.5</v>
      </c>
      <c r="H19" s="270">
        <v>0.5</v>
      </c>
      <c r="I19" s="277">
        <v>0.5</v>
      </c>
      <c r="J19" s="278">
        <v>0.5</v>
      </c>
      <c r="K19" s="416"/>
      <c r="L19" s="417"/>
      <c r="M19" s="418"/>
      <c r="N19" s="252"/>
      <c r="O19" s="252"/>
      <c r="P19" s="252"/>
      <c r="Q19" s="252"/>
      <c r="R19" s="252"/>
    </row>
    <row r="20" spans="1:18" ht="15" customHeight="1" x14ac:dyDescent="0.2">
      <c r="A20" s="264"/>
      <c r="B20" s="265"/>
      <c r="C20" s="272"/>
      <c r="D20" s="273"/>
      <c r="E20" s="267"/>
      <c r="F20" s="268"/>
      <c r="G20" s="276"/>
      <c r="H20" s="270"/>
      <c r="I20" s="277"/>
      <c r="J20" s="278"/>
      <c r="K20" s="416"/>
      <c r="L20" s="417"/>
      <c r="M20" s="418"/>
      <c r="N20" s="252"/>
      <c r="O20" s="252"/>
      <c r="P20" s="252"/>
      <c r="Q20" s="252"/>
      <c r="R20" s="252"/>
    </row>
    <row r="21" spans="1:18" ht="15" customHeight="1" x14ac:dyDescent="0.2">
      <c r="A21" s="264">
        <v>13</v>
      </c>
      <c r="B21" s="265" t="s">
        <v>233</v>
      </c>
      <c r="C21" s="272"/>
      <c r="D21" s="273"/>
      <c r="E21" s="267" t="s">
        <v>224</v>
      </c>
      <c r="F21" s="268">
        <v>8.75</v>
      </c>
      <c r="G21" s="276">
        <v>9</v>
      </c>
      <c r="H21" s="270">
        <v>9.25</v>
      </c>
      <c r="I21" s="277">
        <v>9.5</v>
      </c>
      <c r="J21" s="278">
        <v>9.75</v>
      </c>
      <c r="K21" s="416"/>
      <c r="L21" s="417"/>
      <c r="M21" s="418"/>
      <c r="N21" s="252"/>
      <c r="O21" s="252"/>
      <c r="P21" s="252"/>
      <c r="Q21" s="252"/>
      <c r="R21" s="252"/>
    </row>
    <row r="22" spans="1:18" ht="15" customHeight="1" x14ac:dyDescent="0.2">
      <c r="A22" s="264">
        <v>14</v>
      </c>
      <c r="B22" s="265" t="s">
        <v>234</v>
      </c>
      <c r="C22" s="283"/>
      <c r="D22" s="284"/>
      <c r="E22" s="267" t="s">
        <v>232</v>
      </c>
      <c r="F22" s="268">
        <v>0.625</v>
      </c>
      <c r="G22" s="276">
        <v>0.625</v>
      </c>
      <c r="H22" s="270">
        <v>0.625</v>
      </c>
      <c r="I22" s="277">
        <v>0.625</v>
      </c>
      <c r="J22" s="278">
        <v>0.625</v>
      </c>
      <c r="K22" s="416"/>
      <c r="L22" s="417"/>
      <c r="M22" s="418"/>
    </row>
    <row r="23" spans="1:18" ht="15" customHeight="1" x14ac:dyDescent="0.2">
      <c r="A23" s="264"/>
      <c r="B23" s="265"/>
      <c r="C23" s="283"/>
      <c r="D23" s="284"/>
      <c r="E23" s="267"/>
      <c r="F23" s="268"/>
      <c r="G23" s="269"/>
      <c r="H23" s="270">
        <v>0</v>
      </c>
      <c r="I23" s="270"/>
      <c r="J23" s="278"/>
      <c r="K23" s="416"/>
      <c r="L23" s="417"/>
      <c r="M23" s="418"/>
    </row>
    <row r="24" spans="1:18" ht="15" customHeight="1" x14ac:dyDescent="0.2">
      <c r="A24" s="264">
        <v>15</v>
      </c>
      <c r="B24" s="265" t="s">
        <v>235</v>
      </c>
      <c r="C24" s="272"/>
      <c r="D24" s="273"/>
      <c r="E24" s="267" t="s">
        <v>224</v>
      </c>
      <c r="F24" s="268">
        <v>6.25</v>
      </c>
      <c r="G24" s="276">
        <v>6.625</v>
      </c>
      <c r="H24" s="270">
        <v>7</v>
      </c>
      <c r="I24" s="277">
        <v>7.375</v>
      </c>
      <c r="J24" s="278">
        <v>7.75</v>
      </c>
      <c r="K24" s="416"/>
      <c r="L24" s="417"/>
      <c r="M24" s="418"/>
    </row>
    <row r="25" spans="1:18" ht="15" customHeight="1" x14ac:dyDescent="0.2">
      <c r="A25" s="264">
        <v>16</v>
      </c>
      <c r="B25" s="265" t="s">
        <v>236</v>
      </c>
      <c r="C25" s="272"/>
      <c r="D25" s="273"/>
      <c r="E25" s="267" t="s">
        <v>232</v>
      </c>
      <c r="F25" s="268">
        <v>13.5</v>
      </c>
      <c r="G25" s="276">
        <v>13.75</v>
      </c>
      <c r="H25" s="270">
        <v>14</v>
      </c>
      <c r="I25" s="277">
        <v>14.25</v>
      </c>
      <c r="J25" s="278">
        <v>14.5</v>
      </c>
      <c r="K25" s="416"/>
      <c r="L25" s="417"/>
      <c r="M25" s="418"/>
    </row>
    <row r="26" spans="1:18" ht="15" customHeight="1" x14ac:dyDescent="0.2">
      <c r="A26" s="264">
        <v>17</v>
      </c>
      <c r="B26" s="265" t="s">
        <v>237</v>
      </c>
      <c r="C26" s="272"/>
      <c r="D26" s="273"/>
      <c r="E26" s="267" t="s">
        <v>232</v>
      </c>
      <c r="F26" s="268">
        <v>6.75</v>
      </c>
      <c r="G26" s="276">
        <v>7</v>
      </c>
      <c r="H26" s="270">
        <v>7.25</v>
      </c>
      <c r="I26" s="277">
        <v>7.5</v>
      </c>
      <c r="J26" s="278">
        <v>7.75</v>
      </c>
      <c r="K26" s="416"/>
      <c r="L26" s="417"/>
      <c r="M26" s="418"/>
    </row>
    <row r="27" spans="1:18" ht="15" customHeight="1" x14ac:dyDescent="0.2">
      <c r="A27" s="264">
        <v>18</v>
      </c>
      <c r="B27" s="265" t="s">
        <v>238</v>
      </c>
      <c r="C27" s="272"/>
      <c r="D27" s="273"/>
      <c r="E27" s="267" t="s">
        <v>232</v>
      </c>
      <c r="F27" s="268">
        <v>0.625</v>
      </c>
      <c r="G27" s="269">
        <v>0.625</v>
      </c>
      <c r="H27" s="270">
        <v>0.625</v>
      </c>
      <c r="I27" s="270">
        <v>0.625</v>
      </c>
      <c r="J27" s="278">
        <v>0.625</v>
      </c>
      <c r="K27" s="416"/>
      <c r="L27" s="417"/>
      <c r="M27" s="418"/>
    </row>
    <row r="28" spans="1:18" ht="15" customHeight="1" x14ac:dyDescent="0.2">
      <c r="A28" s="264"/>
      <c r="B28" s="265"/>
      <c r="C28" s="272"/>
      <c r="D28" s="273"/>
      <c r="E28" s="267"/>
      <c r="F28" s="268"/>
      <c r="G28" s="269"/>
      <c r="H28" s="270"/>
      <c r="I28" s="270"/>
      <c r="J28" s="278"/>
      <c r="K28" s="416"/>
      <c r="L28" s="417"/>
      <c r="M28" s="418"/>
    </row>
    <row r="29" spans="1:18" ht="15" customHeight="1" x14ac:dyDescent="0.2">
      <c r="A29" s="264">
        <v>19</v>
      </c>
      <c r="B29" s="265" t="s">
        <v>239</v>
      </c>
      <c r="C29" s="272"/>
      <c r="D29" s="273"/>
      <c r="E29" s="267" t="s">
        <v>232</v>
      </c>
      <c r="F29" s="268">
        <v>0.75</v>
      </c>
      <c r="G29" s="269">
        <v>0.75</v>
      </c>
      <c r="H29" s="270">
        <v>0.75</v>
      </c>
      <c r="I29" s="270">
        <v>0.75</v>
      </c>
      <c r="J29" s="278">
        <v>0.75</v>
      </c>
      <c r="K29" s="416"/>
      <c r="L29" s="417"/>
      <c r="M29" s="418"/>
    </row>
    <row r="30" spans="1:18" ht="15" customHeight="1" x14ac:dyDescent="0.2">
      <c r="A30" s="264">
        <v>20</v>
      </c>
      <c r="B30" s="265" t="s">
        <v>240</v>
      </c>
      <c r="C30" s="272"/>
      <c r="D30" s="273"/>
      <c r="E30" s="267" t="s">
        <v>232</v>
      </c>
      <c r="F30" s="268">
        <v>15.5</v>
      </c>
      <c r="G30" s="269">
        <v>15.5</v>
      </c>
      <c r="H30" s="270">
        <v>15.5</v>
      </c>
      <c r="I30" s="270">
        <v>15.5</v>
      </c>
      <c r="J30" s="278">
        <v>15.5</v>
      </c>
      <c r="K30" s="416"/>
      <c r="L30" s="417"/>
      <c r="M30" s="418"/>
    </row>
    <row r="31" spans="1:18" ht="15" customHeight="1" x14ac:dyDescent="0.2">
      <c r="A31" s="264">
        <v>21</v>
      </c>
      <c r="B31" s="265" t="s">
        <v>241</v>
      </c>
      <c r="C31" s="272"/>
      <c r="D31" s="273"/>
      <c r="E31" s="267" t="s">
        <v>232</v>
      </c>
      <c r="F31" s="268">
        <v>18.5</v>
      </c>
      <c r="G31" s="269">
        <v>18.5</v>
      </c>
      <c r="H31" s="270">
        <v>18.5</v>
      </c>
      <c r="I31" s="270">
        <v>18.5</v>
      </c>
      <c r="J31" s="278">
        <v>18.5</v>
      </c>
      <c r="K31" s="416"/>
      <c r="L31" s="417"/>
      <c r="M31" s="418"/>
    </row>
    <row r="32" spans="1:18" ht="15" customHeight="1" x14ac:dyDescent="0.2">
      <c r="A32" s="264"/>
      <c r="B32" s="265"/>
      <c r="C32" s="272"/>
      <c r="D32" s="273"/>
      <c r="E32" s="267"/>
      <c r="F32" s="268"/>
      <c r="G32" s="269"/>
      <c r="H32" s="270"/>
      <c r="I32" s="270"/>
      <c r="J32" s="285"/>
      <c r="K32" s="416"/>
      <c r="L32" s="417"/>
      <c r="M32" s="418"/>
    </row>
    <row r="33" spans="1:13" ht="15" customHeight="1" x14ac:dyDescent="0.2">
      <c r="A33" s="264">
        <v>22</v>
      </c>
      <c r="B33" s="265" t="s">
        <v>242</v>
      </c>
      <c r="C33" s="272"/>
      <c r="D33" s="273"/>
      <c r="E33" s="267" t="s">
        <v>232</v>
      </c>
      <c r="F33" s="268">
        <v>0.875</v>
      </c>
      <c r="G33" s="269">
        <v>0.875</v>
      </c>
      <c r="H33" s="270">
        <v>0.875</v>
      </c>
      <c r="I33" s="270">
        <v>0.875</v>
      </c>
      <c r="J33" s="285">
        <v>0.875</v>
      </c>
      <c r="K33" s="416"/>
      <c r="L33" s="417"/>
      <c r="M33" s="418"/>
    </row>
    <row r="34" spans="1:13" ht="15" customHeight="1" x14ac:dyDescent="0.2">
      <c r="A34" s="264">
        <v>23</v>
      </c>
      <c r="B34" s="265" t="s">
        <v>243</v>
      </c>
      <c r="C34" s="272"/>
      <c r="D34" s="273"/>
      <c r="E34" s="267" t="s">
        <v>232</v>
      </c>
      <c r="F34" s="268">
        <v>18.5</v>
      </c>
      <c r="G34" s="269">
        <v>18.5</v>
      </c>
      <c r="H34" s="270">
        <v>18.5</v>
      </c>
      <c r="I34" s="270">
        <v>18.5</v>
      </c>
      <c r="J34" s="285">
        <v>18.5</v>
      </c>
      <c r="K34" s="416"/>
      <c r="L34" s="417"/>
      <c r="M34" s="418"/>
    </row>
    <row r="35" spans="1:13" ht="15" customHeight="1" x14ac:dyDescent="0.2">
      <c r="A35" s="264"/>
      <c r="B35" s="265"/>
      <c r="C35" s="272"/>
      <c r="D35" s="273"/>
      <c r="E35" s="267"/>
      <c r="F35" s="268"/>
      <c r="G35" s="269"/>
      <c r="H35" s="270"/>
      <c r="I35" s="270"/>
      <c r="J35" s="285"/>
      <c r="K35" s="416"/>
      <c r="L35" s="417"/>
      <c r="M35" s="418"/>
    </row>
    <row r="36" spans="1:13" ht="15" customHeight="1" x14ac:dyDescent="0.2">
      <c r="A36" s="264"/>
      <c r="B36" s="265"/>
      <c r="C36" s="272"/>
      <c r="D36" s="273"/>
      <c r="E36" s="267"/>
      <c r="F36" s="268"/>
      <c r="G36" s="269"/>
      <c r="H36" s="270"/>
      <c r="I36" s="270"/>
      <c r="J36" s="285"/>
      <c r="K36" s="416"/>
      <c r="L36" s="417"/>
      <c r="M36" s="418"/>
    </row>
    <row r="37" spans="1:13" ht="15" customHeight="1" x14ac:dyDescent="0.2">
      <c r="A37" s="264"/>
      <c r="B37" s="265"/>
      <c r="C37" s="272"/>
      <c r="D37" s="273"/>
      <c r="E37" s="267"/>
      <c r="F37" s="268"/>
      <c r="G37" s="269"/>
      <c r="H37" s="270"/>
      <c r="I37" s="270"/>
      <c r="J37" s="285"/>
      <c r="K37" s="416"/>
      <c r="L37" s="417"/>
      <c r="M37" s="418"/>
    </row>
    <row r="38" spans="1:13" ht="15" customHeight="1" x14ac:dyDescent="0.2">
      <c r="A38" s="264"/>
      <c r="B38" s="265"/>
      <c r="C38" s="272"/>
      <c r="D38" s="273"/>
      <c r="E38" s="267"/>
      <c r="F38" s="268"/>
      <c r="G38" s="269"/>
      <c r="H38" s="270"/>
      <c r="I38" s="270"/>
      <c r="J38" s="285"/>
      <c r="K38" s="416"/>
      <c r="L38" s="417"/>
      <c r="M38" s="418"/>
    </row>
    <row r="39" spans="1:13" ht="15" customHeight="1" x14ac:dyDescent="0.2">
      <c r="A39" s="264"/>
      <c r="B39" s="265"/>
      <c r="C39" s="272"/>
      <c r="D39" s="273"/>
      <c r="E39" s="267"/>
      <c r="F39" s="268"/>
      <c r="G39" s="269"/>
      <c r="H39" s="270"/>
      <c r="I39" s="270"/>
      <c r="J39" s="285"/>
      <c r="K39" s="416"/>
      <c r="L39" s="417"/>
      <c r="M39" s="418"/>
    </row>
    <row r="40" spans="1:13" ht="15" customHeight="1" x14ac:dyDescent="0.2">
      <c r="A40" s="264"/>
      <c r="B40" s="265"/>
      <c r="C40" s="272"/>
      <c r="D40" s="273"/>
      <c r="E40" s="267"/>
      <c r="F40" s="268"/>
      <c r="G40" s="269"/>
      <c r="H40" s="270"/>
      <c r="I40" s="270"/>
      <c r="J40" s="285"/>
      <c r="K40" s="419"/>
      <c r="L40" s="420"/>
      <c r="M40" s="421"/>
    </row>
    <row r="41" spans="1:13" ht="15" customHeight="1" x14ac:dyDescent="0.25">
      <c r="A41" s="264"/>
      <c r="B41" s="265"/>
      <c r="C41" s="272"/>
      <c r="D41" s="273"/>
      <c r="E41" s="267"/>
      <c r="F41" s="268"/>
      <c r="G41" s="269"/>
      <c r="H41" s="270"/>
      <c r="I41" s="270"/>
      <c r="J41" s="285"/>
      <c r="K41" s="422" t="s">
        <v>244</v>
      </c>
      <c r="L41" s="422"/>
      <c r="M41" s="423"/>
    </row>
    <row r="42" spans="1:13" ht="15" customHeight="1" x14ac:dyDescent="0.2">
      <c r="A42" s="264"/>
      <c r="B42" s="265"/>
      <c r="C42" s="272"/>
      <c r="D42" s="273"/>
      <c r="E42" s="267"/>
      <c r="F42" s="268"/>
      <c r="G42" s="269"/>
      <c r="H42" s="270"/>
      <c r="I42" s="270"/>
      <c r="J42" s="285"/>
      <c r="K42" s="424"/>
      <c r="L42" s="425"/>
      <c r="M42" s="426"/>
    </row>
    <row r="43" spans="1:13" ht="15" customHeight="1" x14ac:dyDescent="0.2">
      <c r="A43" s="264"/>
      <c r="B43" s="265"/>
      <c r="C43" s="272"/>
      <c r="D43" s="273"/>
      <c r="E43" s="267"/>
      <c r="F43" s="268"/>
      <c r="G43" s="269"/>
      <c r="H43" s="270"/>
      <c r="I43" s="270"/>
      <c r="J43" s="285"/>
      <c r="K43" s="416"/>
      <c r="L43" s="417"/>
      <c r="M43" s="418"/>
    </row>
    <row r="44" spans="1:13" ht="15" customHeight="1" x14ac:dyDescent="0.2">
      <c r="A44" s="264"/>
      <c r="B44" s="265"/>
      <c r="C44" s="272"/>
      <c r="D44" s="273"/>
      <c r="E44" s="267"/>
      <c r="F44" s="268"/>
      <c r="G44" s="269"/>
      <c r="H44" s="270"/>
      <c r="I44" s="270"/>
      <c r="J44" s="285"/>
      <c r="K44" s="416"/>
      <c r="L44" s="417"/>
      <c r="M44" s="418"/>
    </row>
    <row r="45" spans="1:13" ht="15" customHeight="1" x14ac:dyDescent="0.2">
      <c r="A45" s="264"/>
      <c r="B45" s="265"/>
      <c r="C45" s="272"/>
      <c r="D45" s="273"/>
      <c r="E45" s="267"/>
      <c r="F45" s="268"/>
      <c r="G45" s="269"/>
      <c r="H45" s="270"/>
      <c r="I45" s="270"/>
      <c r="J45" s="285"/>
      <c r="K45" s="416"/>
      <c r="L45" s="417"/>
      <c r="M45" s="418"/>
    </row>
    <row r="46" spans="1:13" ht="15" customHeight="1" x14ac:dyDescent="0.2">
      <c r="A46" s="264"/>
      <c r="B46" s="265"/>
      <c r="C46" s="272"/>
      <c r="D46" s="273"/>
      <c r="E46" s="267"/>
      <c r="F46" s="268"/>
      <c r="G46" s="269"/>
      <c r="H46" s="270"/>
      <c r="I46" s="270"/>
      <c r="J46" s="285"/>
      <c r="K46" s="416"/>
      <c r="L46" s="417"/>
      <c r="M46" s="418"/>
    </row>
    <row r="47" spans="1:13" ht="15" customHeight="1" x14ac:dyDescent="0.2">
      <c r="A47" s="264"/>
      <c r="B47" s="265"/>
      <c r="C47" s="272"/>
      <c r="D47" s="273"/>
      <c r="E47" s="267"/>
      <c r="F47" s="268"/>
      <c r="G47" s="269"/>
      <c r="H47" s="270"/>
      <c r="I47" s="270"/>
      <c r="J47" s="285"/>
      <c r="K47" s="416"/>
      <c r="L47" s="417"/>
      <c r="M47" s="418"/>
    </row>
    <row r="48" spans="1:13" ht="15" customHeight="1" x14ac:dyDescent="0.2">
      <c r="A48" s="264"/>
      <c r="B48" s="265"/>
      <c r="C48" s="272"/>
      <c r="D48" s="273"/>
      <c r="E48" s="267"/>
      <c r="F48" s="268"/>
      <c r="G48" s="269"/>
      <c r="H48" s="270"/>
      <c r="I48" s="270"/>
      <c r="J48" s="285"/>
      <c r="K48" s="416"/>
      <c r="L48" s="417"/>
      <c r="M48" s="418"/>
    </row>
    <row r="49" spans="1:13" ht="15" customHeight="1" x14ac:dyDescent="0.2">
      <c r="A49" s="264"/>
      <c r="B49" s="265"/>
      <c r="C49" s="272"/>
      <c r="D49" s="273"/>
      <c r="E49" s="267"/>
      <c r="F49" s="268"/>
      <c r="G49" s="269"/>
      <c r="H49" s="270"/>
      <c r="I49" s="270"/>
      <c r="J49" s="285"/>
      <c r="K49" s="416"/>
      <c r="L49" s="417"/>
      <c r="M49" s="418"/>
    </row>
    <row r="50" spans="1:13" ht="15" customHeight="1" x14ac:dyDescent="0.2">
      <c r="A50" s="264"/>
      <c r="B50" s="265"/>
      <c r="C50" s="272"/>
      <c r="D50" s="273"/>
      <c r="E50" s="267"/>
      <c r="F50" s="268"/>
      <c r="G50" s="269"/>
      <c r="H50" s="270"/>
      <c r="I50" s="270"/>
      <c r="J50" s="285"/>
      <c r="K50" s="416"/>
      <c r="L50" s="417"/>
      <c r="M50" s="418"/>
    </row>
    <row r="51" spans="1:13" ht="15" customHeight="1" x14ac:dyDescent="0.2">
      <c r="A51" s="264"/>
      <c r="B51" s="265"/>
      <c r="C51" s="286"/>
      <c r="D51" s="287"/>
      <c r="E51" s="267"/>
      <c r="F51" s="268"/>
      <c r="G51" s="269"/>
      <c r="H51" s="270"/>
      <c r="I51" s="270"/>
      <c r="J51" s="285"/>
      <c r="K51" s="416"/>
      <c r="L51" s="417"/>
      <c r="M51" s="418"/>
    </row>
    <row r="52" spans="1:13" ht="15" customHeight="1" x14ac:dyDescent="0.2">
      <c r="A52" s="264" t="s">
        <v>245</v>
      </c>
      <c r="B52" s="288" t="s">
        <v>246</v>
      </c>
      <c r="C52" s="272"/>
      <c r="D52" s="273"/>
      <c r="E52" s="289"/>
      <c r="F52" s="290"/>
      <c r="G52" s="276"/>
      <c r="H52" s="270"/>
      <c r="I52" s="277"/>
      <c r="J52" s="278"/>
      <c r="K52" s="416"/>
      <c r="L52" s="417"/>
      <c r="M52" s="418"/>
    </row>
    <row r="53" spans="1:13" ht="15" customHeight="1" x14ac:dyDescent="0.2">
      <c r="A53" s="264" t="s">
        <v>247</v>
      </c>
      <c r="B53" s="265" t="s">
        <v>248</v>
      </c>
      <c r="C53" s="272"/>
      <c r="D53" s="273"/>
      <c r="E53" s="267" t="s">
        <v>224</v>
      </c>
      <c r="F53" s="268">
        <v>9</v>
      </c>
      <c r="G53" s="276">
        <v>9.25</v>
      </c>
      <c r="H53" s="270">
        <v>9.5</v>
      </c>
      <c r="I53" s="277">
        <v>9.75</v>
      </c>
      <c r="J53" s="278">
        <v>10</v>
      </c>
      <c r="K53" s="419"/>
      <c r="L53" s="420"/>
      <c r="M53" s="421"/>
    </row>
    <row r="54" spans="1:13" ht="24" thickBot="1" x14ac:dyDescent="0.25">
      <c r="A54" s="427" t="s">
        <v>249</v>
      </c>
      <c r="B54" s="428"/>
      <c r="C54" s="428"/>
      <c r="D54" s="428"/>
      <c r="E54" s="428"/>
      <c r="F54" s="428"/>
      <c r="G54" s="428"/>
      <c r="H54" s="428"/>
      <c r="I54" s="428"/>
      <c r="J54" s="428"/>
      <c r="K54" s="428"/>
      <c r="L54" s="428"/>
      <c r="M54" s="429"/>
    </row>
    <row r="55" spans="1:13" x14ac:dyDescent="0.2">
      <c r="A55" s="399" t="s">
        <v>250</v>
      </c>
      <c r="B55" s="400"/>
      <c r="C55" s="400"/>
      <c r="D55" s="400"/>
      <c r="E55" s="400"/>
      <c r="F55" s="400"/>
      <c r="G55" s="400"/>
      <c r="H55" s="400"/>
      <c r="I55" s="400"/>
      <c r="J55" s="400"/>
      <c r="K55" s="400"/>
      <c r="L55" s="400"/>
      <c r="M55" s="401"/>
    </row>
    <row r="56" spans="1:13" x14ac:dyDescent="0.2">
      <c r="A56" s="402"/>
      <c r="B56" s="403"/>
      <c r="C56" s="403"/>
      <c r="D56" s="403"/>
      <c r="E56" s="403"/>
      <c r="F56" s="403"/>
      <c r="G56" s="403"/>
      <c r="H56" s="403"/>
      <c r="I56" s="403"/>
      <c r="J56" s="403"/>
      <c r="K56" s="403"/>
      <c r="L56" s="403"/>
      <c r="M56" s="404"/>
    </row>
    <row r="57" spans="1:13" ht="13.5" thickBot="1" x14ac:dyDescent="0.25">
      <c r="A57" s="405"/>
      <c r="B57" s="406"/>
      <c r="C57" s="406"/>
      <c r="D57" s="406"/>
      <c r="E57" s="406"/>
      <c r="F57" s="406"/>
      <c r="G57" s="406"/>
      <c r="H57" s="406"/>
      <c r="I57" s="406"/>
      <c r="J57" s="406"/>
      <c r="K57" s="406"/>
      <c r="L57" s="406"/>
      <c r="M57" s="407"/>
    </row>
    <row r="70" spans="10:10" x14ac:dyDescent="0.2">
      <c r="J70" s="253"/>
    </row>
    <row r="71" spans="10:10" x14ac:dyDescent="0.2">
      <c r="J71" s="253"/>
    </row>
    <row r="72" spans="10:10" x14ac:dyDescent="0.2">
      <c r="J72" s="253"/>
    </row>
    <row r="73" spans="10:10" x14ac:dyDescent="0.2">
      <c r="J73" s="253"/>
    </row>
    <row r="74" spans="10:10" x14ac:dyDescent="0.2">
      <c r="J74" s="253"/>
    </row>
    <row r="75" spans="10:10" x14ac:dyDescent="0.2">
      <c r="J75" s="253"/>
    </row>
    <row r="76" spans="10:10" x14ac:dyDescent="0.2">
      <c r="J76" s="253"/>
    </row>
    <row r="77" spans="10:10" x14ac:dyDescent="0.2">
      <c r="J77" s="253"/>
    </row>
    <row r="78" spans="10:10" x14ac:dyDescent="0.2">
      <c r="J78" s="253"/>
    </row>
    <row r="79" spans="10:10" x14ac:dyDescent="0.2">
      <c r="J79" s="253"/>
    </row>
    <row r="80" spans="10:10" x14ac:dyDescent="0.2">
      <c r="J80" s="253"/>
    </row>
    <row r="81" spans="10:10" x14ac:dyDescent="0.2">
      <c r="J81" s="253"/>
    </row>
    <row r="82" spans="10:10" x14ac:dyDescent="0.2">
      <c r="J82" s="253"/>
    </row>
    <row r="83" spans="10:10" x14ac:dyDescent="0.2">
      <c r="J83" s="253"/>
    </row>
    <row r="84" spans="10:10" x14ac:dyDescent="0.2">
      <c r="J84" s="253"/>
    </row>
    <row r="85" spans="10:10" x14ac:dyDescent="0.2">
      <c r="J85" s="253"/>
    </row>
    <row r="86" spans="10:10" x14ac:dyDescent="0.2">
      <c r="J86" s="253"/>
    </row>
    <row r="87" spans="10:10" x14ac:dyDescent="0.2">
      <c r="J87" s="253"/>
    </row>
    <row r="88" spans="10:10" x14ac:dyDescent="0.2">
      <c r="J88" s="253"/>
    </row>
    <row r="89" spans="10:10" x14ac:dyDescent="0.2">
      <c r="J89" s="253"/>
    </row>
    <row r="90" spans="10:10" x14ac:dyDescent="0.2">
      <c r="J90" s="253"/>
    </row>
    <row r="91" spans="10:10" x14ac:dyDescent="0.2">
      <c r="J91" s="253"/>
    </row>
    <row r="92" spans="10:10" x14ac:dyDescent="0.2">
      <c r="J92" s="253"/>
    </row>
    <row r="93" spans="10:10" x14ac:dyDescent="0.2">
      <c r="J93" s="253"/>
    </row>
    <row r="94" spans="10:10" x14ac:dyDescent="0.2">
      <c r="J94" s="253"/>
    </row>
    <row r="95" spans="10:10" x14ac:dyDescent="0.2">
      <c r="J95" s="253"/>
    </row>
    <row r="96" spans="10:10" x14ac:dyDescent="0.2">
      <c r="J96" s="253"/>
    </row>
    <row r="97" spans="10:10" x14ac:dyDescent="0.2">
      <c r="J97" s="253"/>
    </row>
    <row r="98" spans="10:10" x14ac:dyDescent="0.2">
      <c r="J98" s="253"/>
    </row>
    <row r="99" spans="10:10" x14ac:dyDescent="0.2">
      <c r="J99" s="253"/>
    </row>
    <row r="100" spans="10:10" x14ac:dyDescent="0.2">
      <c r="J100" s="253"/>
    </row>
    <row r="101" spans="10:10" x14ac:dyDescent="0.2">
      <c r="J101" s="253"/>
    </row>
    <row r="102" spans="10:10" x14ac:dyDescent="0.2">
      <c r="J102" s="253"/>
    </row>
    <row r="103" spans="10:10" x14ac:dyDescent="0.2">
      <c r="J103" s="253"/>
    </row>
    <row r="104" spans="10:10" x14ac:dyDescent="0.2">
      <c r="J104" s="253"/>
    </row>
    <row r="105" spans="10:10" x14ac:dyDescent="0.2">
      <c r="J105" s="253"/>
    </row>
    <row r="106" spans="10:10" x14ac:dyDescent="0.2">
      <c r="J106" s="253"/>
    </row>
    <row r="107" spans="10:10" x14ac:dyDescent="0.2">
      <c r="J107" s="253"/>
    </row>
    <row r="108" spans="10:10" x14ac:dyDescent="0.2">
      <c r="J108" s="253"/>
    </row>
    <row r="109" spans="10:10" x14ac:dyDescent="0.2">
      <c r="J109" s="253"/>
    </row>
    <row r="110" spans="10:10" x14ac:dyDescent="0.2">
      <c r="J110" s="253"/>
    </row>
    <row r="111" spans="10:10" x14ac:dyDescent="0.2">
      <c r="J111" s="253"/>
    </row>
    <row r="112" spans="10:10" x14ac:dyDescent="0.2">
      <c r="J112" s="253"/>
    </row>
    <row r="113" spans="10:10" x14ac:dyDescent="0.2">
      <c r="J113" s="253"/>
    </row>
    <row r="114" spans="10:10" x14ac:dyDescent="0.2">
      <c r="J114" s="253"/>
    </row>
    <row r="115" spans="10:10" x14ac:dyDescent="0.2">
      <c r="J115" s="253"/>
    </row>
    <row r="116" spans="10:10" x14ac:dyDescent="0.2">
      <c r="J116" s="253"/>
    </row>
    <row r="117" spans="10:10" x14ac:dyDescent="0.2">
      <c r="J117" s="253"/>
    </row>
    <row r="118" spans="10:10" x14ac:dyDescent="0.2">
      <c r="J118" s="253"/>
    </row>
    <row r="119" spans="10:10" x14ac:dyDescent="0.2">
      <c r="J119" s="253"/>
    </row>
    <row r="120" spans="10:10" x14ac:dyDescent="0.2">
      <c r="J120" s="253"/>
    </row>
    <row r="121" spans="10:10" x14ac:dyDescent="0.2">
      <c r="J121" s="253"/>
    </row>
    <row r="122" spans="10:10" x14ac:dyDescent="0.2">
      <c r="J122" s="253"/>
    </row>
    <row r="123" spans="10:10" x14ac:dyDescent="0.2">
      <c r="J123" s="253"/>
    </row>
    <row r="124" spans="10:10" x14ac:dyDescent="0.2">
      <c r="J124" s="253"/>
    </row>
    <row r="125" spans="10:10" x14ac:dyDescent="0.2">
      <c r="J125" s="253"/>
    </row>
    <row r="126" spans="10:10" x14ac:dyDescent="0.2">
      <c r="J126" s="253"/>
    </row>
    <row r="127" spans="10:10" x14ac:dyDescent="0.2">
      <c r="J127" s="253"/>
    </row>
    <row r="128" spans="10:10" x14ac:dyDescent="0.2">
      <c r="J128" s="253"/>
    </row>
    <row r="129" spans="10:10" x14ac:dyDescent="0.2">
      <c r="J129" s="253"/>
    </row>
    <row r="130" spans="10:10" x14ac:dyDescent="0.2">
      <c r="J130" s="253"/>
    </row>
    <row r="131" spans="10:10" x14ac:dyDescent="0.2">
      <c r="J131" s="253"/>
    </row>
    <row r="132" spans="10:10" x14ac:dyDescent="0.2">
      <c r="J132" s="253"/>
    </row>
    <row r="133" spans="10:10" x14ac:dyDescent="0.2">
      <c r="J133" s="253"/>
    </row>
    <row r="134" spans="10:10" x14ac:dyDescent="0.2">
      <c r="J134" s="253"/>
    </row>
    <row r="135" spans="10:10" x14ac:dyDescent="0.2">
      <c r="J135" s="253"/>
    </row>
  </sheetData>
  <mergeCells count="25">
    <mergeCell ref="A1:D1"/>
    <mergeCell ref="E1:K1"/>
    <mergeCell ref="A2:G2"/>
    <mergeCell ref="H2:K2"/>
    <mergeCell ref="L2:M3"/>
    <mergeCell ref="A3:D3"/>
    <mergeCell ref="E3:G3"/>
    <mergeCell ref="H3:K3"/>
    <mergeCell ref="A4:D4"/>
    <mergeCell ref="E4:G4"/>
    <mergeCell ref="H4:I4"/>
    <mergeCell ref="J4:K4"/>
    <mergeCell ref="L4:M6"/>
    <mergeCell ref="A5:D5"/>
    <mergeCell ref="E5:G5"/>
    <mergeCell ref="H5:I5"/>
    <mergeCell ref="J5:K5"/>
    <mergeCell ref="A6:K6"/>
    <mergeCell ref="A55:M57"/>
    <mergeCell ref="B7:D7"/>
    <mergeCell ref="K7:M7"/>
    <mergeCell ref="K8:M40"/>
    <mergeCell ref="K41:M41"/>
    <mergeCell ref="K42:M53"/>
    <mergeCell ref="A54:M54"/>
  </mergeCells>
  <pageMargins left="0.75" right="0.25" top="0.25" bottom="0.25" header="0.21" footer="0.21"/>
  <pageSetup scale="6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R33"/>
  <sheetViews>
    <sheetView zoomScaleNormal="100" zoomScaleSheetLayoutView="100" workbookViewId="0">
      <selection activeCell="G27" sqref="G27:J27"/>
    </sheetView>
  </sheetViews>
  <sheetFormatPr defaultColWidth="9.140625" defaultRowHeight="12.75" x14ac:dyDescent="0.2"/>
  <cols>
    <col min="1" max="3" width="9.140625" style="22"/>
    <col min="4" max="4" width="10.28515625" style="22" bestFit="1" customWidth="1"/>
    <col min="5" max="5" width="13.42578125" style="22" customWidth="1"/>
    <col min="6" max="6" width="26" style="22" customWidth="1"/>
    <col min="7" max="10" width="7" style="22" customWidth="1"/>
    <col min="11" max="11" width="9.140625" style="22"/>
    <col min="12" max="12" width="10.140625" style="22" customWidth="1"/>
    <col min="13" max="13" width="12.28515625" style="22" customWidth="1"/>
    <col min="14" max="14" width="9.140625" style="22"/>
    <col min="15" max="15" width="10.42578125" style="22" customWidth="1"/>
    <col min="16" max="16" width="9.140625" style="22"/>
    <col min="17" max="17" width="10.42578125" style="22" customWidth="1"/>
    <col min="18" max="18" width="12.42578125" style="22" customWidth="1"/>
    <col min="19" max="19" width="9.42578125" style="22" bestFit="1" customWidth="1"/>
    <col min="20" max="21" width="9.140625" style="22"/>
    <col min="22" max="22" width="10" style="22" bestFit="1" customWidth="1"/>
    <col min="23" max="16384" width="9.140625" style="22"/>
  </cols>
  <sheetData>
    <row r="1" spans="1:18" ht="24.75" x14ac:dyDescent="0.3">
      <c r="A1" s="457" t="s">
        <v>52</v>
      </c>
      <c r="B1" s="457"/>
      <c r="C1" s="457"/>
      <c r="D1" s="457"/>
      <c r="E1" s="457"/>
      <c r="F1" s="457"/>
      <c r="G1" s="457"/>
      <c r="H1" s="457"/>
      <c r="I1" s="457"/>
      <c r="J1" s="457"/>
      <c r="K1" s="457"/>
      <c r="L1" s="457"/>
      <c r="M1" s="457"/>
      <c r="N1" s="457"/>
      <c r="O1" s="457"/>
      <c r="P1" s="457"/>
      <c r="Q1" s="457"/>
      <c r="R1" s="457"/>
    </row>
    <row r="2" spans="1:18" ht="19.5" customHeight="1" x14ac:dyDescent="0.2">
      <c r="A2" s="458" t="s">
        <v>53</v>
      </c>
      <c r="B2" s="458"/>
      <c r="C2" s="458"/>
      <c r="D2" s="458"/>
      <c r="E2" s="458"/>
      <c r="F2" s="458"/>
      <c r="G2" s="458"/>
      <c r="H2" s="458"/>
      <c r="I2" s="458"/>
      <c r="J2" s="458"/>
      <c r="K2" s="458"/>
      <c r="L2" s="458"/>
      <c r="M2" s="458"/>
      <c r="N2" s="458"/>
      <c r="O2" s="458"/>
      <c r="P2" s="458"/>
      <c r="Q2" s="458"/>
      <c r="R2" s="458"/>
    </row>
    <row r="3" spans="1:18" ht="18.75" customHeight="1" x14ac:dyDescent="0.2">
      <c r="A3" s="26"/>
      <c r="B3" s="27"/>
      <c r="C3" s="27"/>
      <c r="D3" s="27"/>
      <c r="E3" s="27"/>
      <c r="F3" s="27"/>
      <c r="G3" s="27"/>
      <c r="H3" s="27"/>
      <c r="I3" s="27"/>
      <c r="J3" s="27"/>
      <c r="K3" s="27"/>
      <c r="L3" s="27"/>
      <c r="M3" s="27"/>
      <c r="N3" s="27"/>
      <c r="O3" s="27"/>
      <c r="P3" s="27"/>
      <c r="Q3" s="27"/>
      <c r="R3" s="27"/>
    </row>
    <row r="4" spans="1:18" ht="18" x14ac:dyDescent="0.2">
      <c r="A4" s="459" t="s">
        <v>0</v>
      </c>
      <c r="B4" s="460"/>
      <c r="C4" s="460"/>
      <c r="D4" s="460"/>
      <c r="E4" s="460"/>
      <c r="F4" s="460"/>
      <c r="G4" s="460"/>
      <c r="H4" s="460"/>
      <c r="I4" s="460"/>
      <c r="J4" s="460"/>
      <c r="K4" s="460"/>
      <c r="L4" s="460"/>
      <c r="M4" s="460"/>
      <c r="N4" s="460"/>
      <c r="O4" s="460"/>
      <c r="P4" s="460"/>
      <c r="Q4" s="460"/>
      <c r="R4" s="461"/>
    </row>
    <row r="5" spans="1:18" ht="17.25" customHeight="1" x14ac:dyDescent="0.2">
      <c r="A5" s="453" t="s">
        <v>54</v>
      </c>
      <c r="B5" s="462"/>
      <c r="C5" s="462"/>
      <c r="D5" s="462"/>
      <c r="E5" s="462"/>
      <c r="F5" s="462"/>
      <c r="G5" s="462"/>
      <c r="H5" s="462"/>
      <c r="I5" s="462"/>
      <c r="J5" s="462"/>
      <c r="K5" s="462"/>
      <c r="L5" s="462"/>
      <c r="M5" s="462"/>
      <c r="N5" s="462"/>
      <c r="O5" s="462"/>
      <c r="P5" s="462"/>
      <c r="Q5" s="462"/>
      <c r="R5" s="463"/>
    </row>
    <row r="6" spans="1:18" ht="17.25" customHeight="1" x14ac:dyDescent="0.2">
      <c r="A6" s="453" t="s">
        <v>55</v>
      </c>
      <c r="B6" s="462"/>
      <c r="C6" s="462"/>
      <c r="D6" s="462"/>
      <c r="E6" s="462"/>
      <c r="F6" s="462"/>
      <c r="G6" s="462"/>
      <c r="H6" s="462"/>
      <c r="I6" s="462"/>
      <c r="J6" s="462"/>
      <c r="K6" s="462"/>
      <c r="L6" s="462"/>
      <c r="M6" s="462"/>
      <c r="N6" s="462"/>
      <c r="O6" s="462"/>
      <c r="P6" s="462"/>
      <c r="Q6" s="462"/>
      <c r="R6" s="463"/>
    </row>
    <row r="7" spans="1:18" ht="17.25" customHeight="1" x14ac:dyDescent="0.2">
      <c r="A7" s="453" t="s">
        <v>56</v>
      </c>
      <c r="B7" s="454"/>
      <c r="C7" s="454"/>
      <c r="D7" s="454"/>
      <c r="E7" s="454"/>
      <c r="F7" s="454"/>
      <c r="G7" s="28"/>
      <c r="H7" s="28"/>
      <c r="I7" s="28"/>
      <c r="J7" s="28"/>
      <c r="K7" s="28"/>
      <c r="L7" s="28"/>
      <c r="M7" s="455" t="s">
        <v>57</v>
      </c>
      <c r="N7" s="455"/>
      <c r="O7" s="455"/>
      <c r="P7" s="455"/>
      <c r="Q7" s="455"/>
      <c r="R7" s="456"/>
    </row>
    <row r="8" spans="1:18" ht="17.25" customHeight="1" x14ac:dyDescent="0.2">
      <c r="A8" s="453" t="s">
        <v>58</v>
      </c>
      <c r="B8" s="462"/>
      <c r="C8" s="462"/>
      <c r="D8" s="462"/>
      <c r="E8" s="462"/>
      <c r="F8" s="462"/>
      <c r="G8" s="462"/>
      <c r="H8" s="462"/>
      <c r="I8" s="462"/>
      <c r="J8" s="462"/>
      <c r="K8" s="462"/>
      <c r="L8" s="462"/>
      <c r="M8" s="462"/>
      <c r="N8" s="462"/>
      <c r="O8" s="462"/>
      <c r="P8" s="462"/>
      <c r="Q8" s="462"/>
      <c r="R8" s="463"/>
    </row>
    <row r="9" spans="1:18" ht="17.25" customHeight="1" x14ac:dyDescent="0.2">
      <c r="A9" s="464" t="s">
        <v>2</v>
      </c>
      <c r="B9" s="465"/>
      <c r="C9" s="466"/>
      <c r="D9" s="470" t="s">
        <v>3</v>
      </c>
      <c r="E9" s="470" t="s">
        <v>4</v>
      </c>
      <c r="F9" s="470" t="s">
        <v>5</v>
      </c>
      <c r="G9" s="472" t="s">
        <v>7</v>
      </c>
      <c r="H9" s="472"/>
      <c r="I9" s="472"/>
      <c r="J9" s="472"/>
      <c r="K9" s="470" t="s">
        <v>8</v>
      </c>
      <c r="L9" s="470" t="s">
        <v>9</v>
      </c>
      <c r="M9" s="473" t="s">
        <v>10</v>
      </c>
      <c r="N9" s="29" t="s">
        <v>14</v>
      </c>
      <c r="O9" s="29" t="s">
        <v>12</v>
      </c>
      <c r="P9" s="29" t="s">
        <v>13</v>
      </c>
      <c r="Q9" s="29" t="s">
        <v>11</v>
      </c>
      <c r="R9" s="473" t="s">
        <v>15</v>
      </c>
    </row>
    <row r="10" spans="1:18" ht="17.25" customHeight="1" x14ac:dyDescent="0.2">
      <c r="A10" s="467"/>
      <c r="B10" s="468"/>
      <c r="C10" s="469"/>
      <c r="D10" s="471"/>
      <c r="E10" s="471"/>
      <c r="F10" s="471"/>
      <c r="G10" s="29" t="s">
        <v>16</v>
      </c>
      <c r="H10" s="29" t="s">
        <v>17</v>
      </c>
      <c r="I10" s="30" t="s">
        <v>18</v>
      </c>
      <c r="J10" s="30" t="s">
        <v>19</v>
      </c>
      <c r="K10" s="471"/>
      <c r="L10" s="471"/>
      <c r="M10" s="473"/>
      <c r="N10" s="29" t="s">
        <v>20</v>
      </c>
      <c r="O10" s="29" t="s">
        <v>20</v>
      </c>
      <c r="P10" s="29" t="s">
        <v>20</v>
      </c>
      <c r="Q10" s="29" t="s">
        <v>20</v>
      </c>
      <c r="R10" s="473"/>
    </row>
    <row r="11" spans="1:18" ht="17.25" customHeight="1" x14ac:dyDescent="0.2">
      <c r="A11" s="31">
        <v>1</v>
      </c>
      <c r="B11" s="24" t="s">
        <v>22</v>
      </c>
      <c r="C11" s="32">
        <v>75</v>
      </c>
      <c r="D11" s="33">
        <v>75</v>
      </c>
      <c r="E11" s="35" t="s">
        <v>59</v>
      </c>
      <c r="F11" s="34" t="s">
        <v>60</v>
      </c>
      <c r="G11" s="35">
        <v>1</v>
      </c>
      <c r="H11" s="35">
        <v>2</v>
      </c>
      <c r="I11" s="35">
        <v>2</v>
      </c>
      <c r="J11" s="35">
        <v>1</v>
      </c>
      <c r="K11" s="35">
        <v>6</v>
      </c>
      <c r="L11" s="35">
        <v>24</v>
      </c>
      <c r="M11" s="36">
        <f>L11*D11</f>
        <v>1800</v>
      </c>
      <c r="N11" s="65">
        <v>14.5</v>
      </c>
      <c r="O11" s="37">
        <f>N11*D11</f>
        <v>1087.5</v>
      </c>
      <c r="P11" s="65">
        <v>10</v>
      </c>
      <c r="Q11" s="37">
        <f>P11*D11</f>
        <v>750</v>
      </c>
      <c r="R11" s="127">
        <f>SUM(D11:D11)</f>
        <v>75</v>
      </c>
    </row>
    <row r="12" spans="1:18" ht="17.25" customHeight="1" x14ac:dyDescent="0.2">
      <c r="A12" s="31">
        <f>1+C11</f>
        <v>76</v>
      </c>
      <c r="B12" s="24" t="s">
        <v>22</v>
      </c>
      <c r="C12" s="32">
        <f>C11+D12</f>
        <v>150</v>
      </c>
      <c r="D12" s="33">
        <v>75</v>
      </c>
      <c r="E12" s="35" t="s">
        <v>59</v>
      </c>
      <c r="F12" s="34" t="s">
        <v>61</v>
      </c>
      <c r="G12" s="35">
        <v>1</v>
      </c>
      <c r="H12" s="35">
        <v>2</v>
      </c>
      <c r="I12" s="35">
        <v>2</v>
      </c>
      <c r="J12" s="35">
        <v>1</v>
      </c>
      <c r="K12" s="35">
        <v>6</v>
      </c>
      <c r="L12" s="35">
        <v>24</v>
      </c>
      <c r="M12" s="36">
        <f>L12*D12</f>
        <v>1800</v>
      </c>
      <c r="N12" s="65">
        <v>14.5</v>
      </c>
      <c r="O12" s="37">
        <f>N12*D12</f>
        <v>1087.5</v>
      </c>
      <c r="P12" s="65">
        <v>10</v>
      </c>
      <c r="Q12" s="37">
        <f>P12*D12</f>
        <v>750</v>
      </c>
      <c r="R12" s="127">
        <f>SUM(D12:D12)</f>
        <v>75</v>
      </c>
    </row>
    <row r="13" spans="1:18" ht="17.25" customHeight="1" x14ac:dyDescent="0.2">
      <c r="A13" s="31">
        <f>1+C12</f>
        <v>151</v>
      </c>
      <c r="B13" s="24" t="s">
        <v>22</v>
      </c>
      <c r="C13" s="32">
        <f>C12+D13</f>
        <v>200</v>
      </c>
      <c r="D13" s="33">
        <v>50</v>
      </c>
      <c r="E13" s="35" t="s">
        <v>59</v>
      </c>
      <c r="F13" s="34" t="s">
        <v>62</v>
      </c>
      <c r="G13" s="35">
        <v>1</v>
      </c>
      <c r="H13" s="35">
        <v>2</v>
      </c>
      <c r="I13" s="35">
        <v>2</v>
      </c>
      <c r="J13" s="35">
        <v>1</v>
      </c>
      <c r="K13" s="35">
        <v>6</v>
      </c>
      <c r="L13" s="35">
        <v>24</v>
      </c>
      <c r="M13" s="36">
        <f>L13*D13</f>
        <v>1200</v>
      </c>
      <c r="N13" s="65">
        <v>14.5</v>
      </c>
      <c r="O13" s="37">
        <f>N13*D13</f>
        <v>725</v>
      </c>
      <c r="P13" s="65">
        <v>10</v>
      </c>
      <c r="Q13" s="37">
        <f>P13*D13</f>
        <v>500</v>
      </c>
      <c r="R13" s="127">
        <f>SUM(D13:D13)</f>
        <v>50</v>
      </c>
    </row>
    <row r="14" spans="1:18" ht="17.25" customHeight="1" x14ac:dyDescent="0.2">
      <c r="A14" s="31">
        <f>1+C13</f>
        <v>201</v>
      </c>
      <c r="B14" s="24" t="s">
        <v>22</v>
      </c>
      <c r="C14" s="32">
        <f>C13+D14</f>
        <v>250</v>
      </c>
      <c r="D14" s="33">
        <v>50</v>
      </c>
      <c r="E14" s="35" t="s">
        <v>59</v>
      </c>
      <c r="F14" s="34" t="s">
        <v>63</v>
      </c>
      <c r="G14" s="35">
        <v>1</v>
      </c>
      <c r="H14" s="35">
        <v>2</v>
      </c>
      <c r="I14" s="35">
        <v>2</v>
      </c>
      <c r="J14" s="35">
        <v>1</v>
      </c>
      <c r="K14" s="35">
        <v>6</v>
      </c>
      <c r="L14" s="35">
        <v>24</v>
      </c>
      <c r="M14" s="36">
        <f>L14*D14</f>
        <v>1200</v>
      </c>
      <c r="N14" s="65">
        <v>14.5</v>
      </c>
      <c r="O14" s="37">
        <f>N14*D14</f>
        <v>725</v>
      </c>
      <c r="P14" s="65">
        <v>10</v>
      </c>
      <c r="Q14" s="37">
        <f>P14*D14</f>
        <v>500</v>
      </c>
      <c r="R14" s="127">
        <f>SUM(D14:D14)</f>
        <v>50</v>
      </c>
    </row>
    <row r="15" spans="1:18" ht="17.25" customHeight="1" x14ac:dyDescent="0.2">
      <c r="A15" s="474"/>
      <c r="B15" s="475"/>
      <c r="C15" s="476"/>
      <c r="D15" s="30">
        <f>SUM(D11:D14)</f>
        <v>250</v>
      </c>
      <c r="E15" s="30"/>
      <c r="F15" s="38" t="s">
        <v>25</v>
      </c>
      <c r="G15" s="29"/>
      <c r="H15" s="29"/>
      <c r="I15" s="29"/>
      <c r="J15" s="29"/>
      <c r="K15" s="29"/>
      <c r="L15" s="29"/>
      <c r="M15" s="39">
        <f>SUM(M11:M14)</f>
        <v>6000</v>
      </c>
      <c r="N15" s="66"/>
      <c r="O15" s="67">
        <f>SUM(O11:O14)</f>
        <v>3625</v>
      </c>
      <c r="P15" s="66"/>
      <c r="Q15" s="67">
        <f>SUM(Q11:Q14)</f>
        <v>2500</v>
      </c>
      <c r="R15" s="40">
        <f>SUM(R11:R14)</f>
        <v>250</v>
      </c>
    </row>
    <row r="16" spans="1:18" ht="17.25" customHeight="1" thickBot="1" x14ac:dyDescent="0.25">
      <c r="A16" s="26"/>
      <c r="B16" s="27"/>
      <c r="C16" s="27"/>
      <c r="D16" s="27"/>
      <c r="E16" s="27"/>
      <c r="F16" s="27"/>
      <c r="G16" s="27"/>
      <c r="H16" s="27"/>
      <c r="I16" s="27"/>
      <c r="J16" s="27"/>
      <c r="K16" s="27"/>
      <c r="L16" s="27"/>
      <c r="M16" s="27"/>
      <c r="N16" s="27"/>
      <c r="O16" s="27"/>
      <c r="P16" s="27"/>
      <c r="Q16" s="27"/>
      <c r="R16" s="27"/>
    </row>
    <row r="17" spans="1:18" ht="17.25" customHeight="1" thickBot="1" x14ac:dyDescent="0.25">
      <c r="A17" s="477" t="s">
        <v>26</v>
      </c>
      <c r="B17" s="478"/>
      <c r="C17" s="478"/>
      <c r="D17" s="478"/>
      <c r="E17" s="478"/>
      <c r="F17" s="478"/>
      <c r="G17" s="478"/>
      <c r="H17" s="478"/>
      <c r="I17" s="478"/>
      <c r="J17" s="478"/>
      <c r="K17" s="478"/>
      <c r="L17" s="478"/>
      <c r="M17" s="478"/>
      <c r="N17" s="478"/>
      <c r="O17" s="478"/>
      <c r="P17" s="478"/>
      <c r="Q17" s="478"/>
      <c r="R17" s="479"/>
    </row>
    <row r="18" spans="1:18" ht="17.25" customHeight="1" x14ac:dyDescent="0.2">
      <c r="A18" s="480" t="s">
        <v>27</v>
      </c>
      <c r="B18" s="481"/>
      <c r="C18" s="481"/>
      <c r="D18" s="481"/>
      <c r="E18" s="481"/>
      <c r="F18" s="482"/>
      <c r="G18" s="29" t="s">
        <v>16</v>
      </c>
      <c r="H18" s="29" t="s">
        <v>17</v>
      </c>
      <c r="I18" s="29" t="s">
        <v>18</v>
      </c>
      <c r="J18" s="29" t="s">
        <v>19</v>
      </c>
      <c r="K18" s="483" t="s">
        <v>25</v>
      </c>
      <c r="L18" s="484"/>
      <c r="M18" s="484"/>
      <c r="N18" s="484"/>
      <c r="O18" s="484"/>
      <c r="P18" s="484"/>
      <c r="Q18" s="484"/>
      <c r="R18" s="485"/>
    </row>
    <row r="19" spans="1:18" ht="17.25" customHeight="1" x14ac:dyDescent="0.2">
      <c r="A19" s="486" t="str">
        <f>F11</f>
        <v>BLACK/YELLOW COMBO-730</v>
      </c>
      <c r="B19" s="487"/>
      <c r="C19" s="487"/>
      <c r="D19" s="487"/>
      <c r="E19" s="487"/>
      <c r="F19" s="488"/>
      <c r="G19" s="41">
        <v>300</v>
      </c>
      <c r="H19" s="41">
        <v>600</v>
      </c>
      <c r="I19" s="41">
        <v>600</v>
      </c>
      <c r="J19" s="41">
        <v>300</v>
      </c>
      <c r="K19" s="489"/>
      <c r="L19" s="490"/>
      <c r="M19" s="490"/>
      <c r="N19" s="490"/>
      <c r="O19" s="490"/>
      <c r="P19" s="490"/>
      <c r="Q19" s="491"/>
      <c r="R19" s="42">
        <f>SUM(G19:M19)</f>
        <v>1800</v>
      </c>
    </row>
    <row r="20" spans="1:18" ht="17.25" customHeight="1" x14ac:dyDescent="0.2">
      <c r="A20" s="486" t="str">
        <f>F12</f>
        <v>NAVY/RUST COMBO-846</v>
      </c>
      <c r="B20" s="487"/>
      <c r="C20" s="487"/>
      <c r="D20" s="487"/>
      <c r="E20" s="487"/>
      <c r="F20" s="488"/>
      <c r="G20" s="41">
        <v>300</v>
      </c>
      <c r="H20" s="41">
        <v>600</v>
      </c>
      <c r="I20" s="41">
        <v>600</v>
      </c>
      <c r="J20" s="41">
        <v>300</v>
      </c>
      <c r="K20" s="489"/>
      <c r="L20" s="490"/>
      <c r="M20" s="490"/>
      <c r="N20" s="490"/>
      <c r="O20" s="490"/>
      <c r="P20" s="490"/>
      <c r="Q20" s="491"/>
      <c r="R20" s="42">
        <f>SUM(G20:M20)</f>
        <v>1800</v>
      </c>
    </row>
    <row r="21" spans="1:18" ht="17.25" customHeight="1" x14ac:dyDescent="0.2">
      <c r="A21" s="486" t="str">
        <f>F13</f>
        <v>NAVY/RED COMBO-402</v>
      </c>
      <c r="B21" s="487"/>
      <c r="C21" s="487"/>
      <c r="D21" s="487"/>
      <c r="E21" s="487"/>
      <c r="F21" s="488"/>
      <c r="G21" s="41">
        <v>200</v>
      </c>
      <c r="H21" s="41">
        <v>400</v>
      </c>
      <c r="I21" s="41">
        <v>400</v>
      </c>
      <c r="J21" s="41">
        <v>200</v>
      </c>
      <c r="K21" s="489"/>
      <c r="L21" s="490"/>
      <c r="M21" s="490"/>
      <c r="N21" s="490"/>
      <c r="O21" s="490"/>
      <c r="P21" s="490"/>
      <c r="Q21" s="491"/>
      <c r="R21" s="42">
        <f>SUM(G21:M21)</f>
        <v>1200</v>
      </c>
    </row>
    <row r="22" spans="1:18" ht="17.25" customHeight="1" x14ac:dyDescent="0.2">
      <c r="A22" s="486" t="str">
        <f>F14</f>
        <v>BLACK/BRIGHT COMBO-545</v>
      </c>
      <c r="B22" s="487"/>
      <c r="C22" s="487"/>
      <c r="D22" s="487"/>
      <c r="E22" s="487"/>
      <c r="F22" s="488"/>
      <c r="G22" s="41">
        <v>200</v>
      </c>
      <c r="H22" s="41">
        <v>400</v>
      </c>
      <c r="I22" s="41">
        <v>400</v>
      </c>
      <c r="J22" s="41">
        <v>200</v>
      </c>
      <c r="K22" s="489"/>
      <c r="L22" s="490"/>
      <c r="M22" s="490"/>
      <c r="N22" s="490"/>
      <c r="O22" s="490"/>
      <c r="P22" s="490"/>
      <c r="Q22" s="491"/>
      <c r="R22" s="42">
        <f>SUM(G22:M22)</f>
        <v>1200</v>
      </c>
    </row>
    <row r="23" spans="1:18" ht="17.25" customHeight="1" thickBot="1" x14ac:dyDescent="0.25">
      <c r="A23" s="492"/>
      <c r="B23" s="493"/>
      <c r="C23" s="493"/>
      <c r="D23" s="493"/>
      <c r="E23" s="43"/>
      <c r="F23" s="44" t="s">
        <v>28</v>
      </c>
      <c r="G23" s="68">
        <f>SUM(G19:G22)</f>
        <v>1000</v>
      </c>
      <c r="H23" s="68">
        <f>SUM(H19:H22)</f>
        <v>2000</v>
      </c>
      <c r="I23" s="68">
        <f>SUM(I19:I22)</f>
        <v>2000</v>
      </c>
      <c r="J23" s="68">
        <f>SUM(J19:J22)</f>
        <v>1000</v>
      </c>
      <c r="K23" s="494"/>
      <c r="L23" s="495"/>
      <c r="M23" s="495"/>
      <c r="N23" s="495"/>
      <c r="O23" s="495"/>
      <c r="P23" s="495"/>
      <c r="Q23" s="496"/>
      <c r="R23" s="45">
        <f>SUM(R19:R22)</f>
        <v>6000</v>
      </c>
    </row>
    <row r="24" spans="1:18" ht="14.25" x14ac:dyDescent="0.2">
      <c r="A24" s="46"/>
      <c r="B24" s="47"/>
      <c r="C24" s="47"/>
      <c r="D24" s="47"/>
      <c r="E24" s="47"/>
      <c r="F24" s="48"/>
      <c r="G24" s="49"/>
      <c r="H24" s="49"/>
      <c r="I24" s="49"/>
      <c r="J24" s="49"/>
      <c r="K24" s="49"/>
      <c r="L24" s="49"/>
      <c r="M24" s="49"/>
      <c r="N24" s="49"/>
      <c r="O24" s="49"/>
      <c r="P24" s="49"/>
      <c r="Q24" s="49"/>
      <c r="R24" s="50"/>
    </row>
    <row r="25" spans="1:18" ht="15" thickBot="1" x14ac:dyDescent="0.25">
      <c r="A25" s="51"/>
      <c r="B25" s="52"/>
      <c r="C25" s="48"/>
      <c r="D25" s="53"/>
      <c r="E25" s="53"/>
      <c r="F25" s="48"/>
      <c r="G25" s="54"/>
      <c r="H25" s="54"/>
      <c r="I25" s="54"/>
      <c r="J25" s="54"/>
      <c r="K25" s="54"/>
      <c r="L25" s="54"/>
      <c r="M25" s="27"/>
      <c r="N25" s="27"/>
      <c r="O25" s="27"/>
      <c r="P25" s="27"/>
      <c r="Q25" s="27"/>
      <c r="R25" s="55"/>
    </row>
    <row r="26" spans="1:18" ht="25.5" x14ac:dyDescent="0.2">
      <c r="A26" s="497" t="s">
        <v>29</v>
      </c>
      <c r="B26" s="498"/>
      <c r="C26" s="499"/>
      <c r="D26" s="56" t="s">
        <v>30</v>
      </c>
      <c r="E26" s="57" t="s">
        <v>31</v>
      </c>
      <c r="F26" s="58" t="s">
        <v>3</v>
      </c>
      <c r="G26" s="500" t="s">
        <v>32</v>
      </c>
      <c r="H26" s="501"/>
      <c r="I26" s="501"/>
      <c r="J26" s="502"/>
      <c r="K26" s="59"/>
      <c r="L26" s="59" t="s">
        <v>64</v>
      </c>
      <c r="M26" s="59" t="s">
        <v>65</v>
      </c>
      <c r="N26" s="59"/>
      <c r="O26" s="59"/>
      <c r="P26" s="59"/>
      <c r="Q26" s="59"/>
      <c r="R26" s="58" t="s">
        <v>37</v>
      </c>
    </row>
    <row r="27" spans="1:18" ht="21.75" customHeight="1" x14ac:dyDescent="0.2">
      <c r="A27" s="503" t="s">
        <v>59</v>
      </c>
      <c r="B27" s="504"/>
      <c r="C27" s="505"/>
      <c r="D27" s="60">
        <v>6000</v>
      </c>
      <c r="E27" s="61">
        <f>M15</f>
        <v>6000</v>
      </c>
      <c r="F27" s="62">
        <f>R15</f>
        <v>250</v>
      </c>
      <c r="G27" s="506" t="s">
        <v>66</v>
      </c>
      <c r="H27" s="507"/>
      <c r="I27" s="507"/>
      <c r="J27" s="508"/>
      <c r="K27" s="25"/>
      <c r="L27" s="63">
        <f>Q15</f>
        <v>2500</v>
      </c>
      <c r="M27" s="64">
        <f>O15</f>
        <v>3625</v>
      </c>
      <c r="N27" s="64"/>
      <c r="O27" s="64"/>
      <c r="P27" s="64"/>
      <c r="Q27" s="64"/>
      <c r="R27" s="64">
        <v>6.67</v>
      </c>
    </row>
    <row r="28" spans="1:18" x14ac:dyDescent="0.2">
      <c r="A28" s="26"/>
      <c r="B28" s="27"/>
      <c r="C28" s="27"/>
      <c r="D28" s="27"/>
      <c r="E28" s="27"/>
      <c r="F28" s="27"/>
      <c r="G28" s="27"/>
      <c r="H28" s="27"/>
      <c r="I28" s="27"/>
      <c r="J28" s="27"/>
      <c r="K28" s="27"/>
      <c r="L28" s="27"/>
      <c r="M28" s="27"/>
      <c r="N28" s="27"/>
      <c r="O28" s="27"/>
      <c r="P28" s="27"/>
      <c r="Q28" s="27"/>
      <c r="R28" s="27"/>
    </row>
    <row r="29" spans="1:18" x14ac:dyDescent="0.2">
      <c r="A29" s="26"/>
      <c r="B29" s="27"/>
      <c r="C29" s="27"/>
      <c r="D29" s="27"/>
      <c r="E29" s="27"/>
      <c r="F29" s="27"/>
      <c r="G29" s="27"/>
      <c r="H29" s="27"/>
      <c r="I29" s="27"/>
      <c r="J29" s="27"/>
      <c r="K29" s="27"/>
      <c r="L29" s="27"/>
      <c r="M29" s="27"/>
      <c r="N29" s="27"/>
      <c r="O29" s="27"/>
      <c r="P29" s="27"/>
      <c r="Q29" s="23" t="s">
        <v>42</v>
      </c>
      <c r="R29" s="69">
        <f>E27</f>
        <v>6000</v>
      </c>
    </row>
    <row r="30" spans="1:18" x14ac:dyDescent="0.2">
      <c r="Q30" s="23" t="s">
        <v>43</v>
      </c>
      <c r="R30" s="70">
        <f>F27</f>
        <v>250</v>
      </c>
    </row>
    <row r="31" spans="1:18" x14ac:dyDescent="0.2">
      <c r="Q31" s="23" t="s">
        <v>44</v>
      </c>
      <c r="R31" s="71">
        <f>L27</f>
        <v>2500</v>
      </c>
    </row>
    <row r="32" spans="1:18" x14ac:dyDescent="0.2">
      <c r="Q32" s="23" t="s">
        <v>45</v>
      </c>
      <c r="R32" s="71">
        <f>M27</f>
        <v>3625</v>
      </c>
    </row>
    <row r="33" spans="17:18" x14ac:dyDescent="0.2">
      <c r="Q33" s="23" t="s">
        <v>46</v>
      </c>
      <c r="R33" s="71">
        <f>R27</f>
        <v>6.67</v>
      </c>
    </row>
  </sheetData>
  <mergeCells count="35">
    <mergeCell ref="A23:D23"/>
    <mergeCell ref="K23:Q23"/>
    <mergeCell ref="A26:C26"/>
    <mergeCell ref="G26:J26"/>
    <mergeCell ref="A27:C27"/>
    <mergeCell ref="G27:J27"/>
    <mergeCell ref="A20:F20"/>
    <mergeCell ref="K20:Q20"/>
    <mergeCell ref="A21:F21"/>
    <mergeCell ref="K21:Q21"/>
    <mergeCell ref="A22:F22"/>
    <mergeCell ref="K22:Q22"/>
    <mergeCell ref="A15:C15"/>
    <mergeCell ref="A17:R17"/>
    <mergeCell ref="A18:F18"/>
    <mergeCell ref="K18:R18"/>
    <mergeCell ref="A19:F19"/>
    <mergeCell ref="K19:Q19"/>
    <mergeCell ref="A8:R8"/>
    <mergeCell ref="A9:C10"/>
    <mergeCell ref="D9:D10"/>
    <mergeCell ref="E9:E10"/>
    <mergeCell ref="F9:F10"/>
    <mergeCell ref="G9:J9"/>
    <mergeCell ref="K9:K10"/>
    <mergeCell ref="L9:L10"/>
    <mergeCell ref="M9:M10"/>
    <mergeCell ref="R9:R10"/>
    <mergeCell ref="A7:F7"/>
    <mergeCell ref="M7:R7"/>
    <mergeCell ref="A1:R1"/>
    <mergeCell ref="A2:R2"/>
    <mergeCell ref="A4:R4"/>
    <mergeCell ref="A5:R5"/>
    <mergeCell ref="A6:R6"/>
  </mergeCells>
  <printOptions horizontalCentered="1"/>
  <pageMargins left="0.11799999999999999" right="0.11799999999999999" top="0.35399999999999998" bottom="0.35399999999999998" header="0.31" footer="0.31"/>
  <pageSetup scale="7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5:J36"/>
  <sheetViews>
    <sheetView zoomScale="110" zoomScaleNormal="100" zoomScaleSheetLayoutView="110" workbookViewId="0">
      <selection activeCell="E9" sqref="E9"/>
    </sheetView>
  </sheetViews>
  <sheetFormatPr defaultColWidth="9.140625" defaultRowHeight="12.75" x14ac:dyDescent="0.2"/>
  <cols>
    <col min="1" max="1" width="9.140625" style="128"/>
    <col min="2" max="2" width="9.140625" style="134"/>
    <col min="3" max="3" width="15.5703125" style="128" customWidth="1"/>
    <col min="4" max="4" width="22.7109375" style="128" customWidth="1"/>
    <col min="5" max="5" width="19.28515625" style="128" customWidth="1"/>
    <col min="6" max="8" width="9.140625" style="128"/>
    <col min="9" max="9" width="8.5703125" style="128" customWidth="1"/>
    <col min="10" max="10" width="9.140625" style="128" hidden="1" customWidth="1"/>
    <col min="11" max="16384" width="9.140625" style="128"/>
  </cols>
  <sheetData>
    <row r="5" spans="2:10" ht="20.25" x14ac:dyDescent="0.2">
      <c r="D5" s="129" t="s">
        <v>67</v>
      </c>
    </row>
    <row r="8" spans="2:10" ht="15" x14ac:dyDescent="0.2">
      <c r="B8" s="135"/>
      <c r="C8" s="130"/>
      <c r="D8" s="130"/>
      <c r="E8" s="130"/>
      <c r="F8" s="130"/>
      <c r="G8" s="130"/>
      <c r="H8" s="130" t="s">
        <v>68</v>
      </c>
      <c r="I8" s="130"/>
      <c r="J8" s="130"/>
    </row>
    <row r="9" spans="2:10" ht="15" x14ac:dyDescent="0.2">
      <c r="B9" s="135"/>
      <c r="C9" s="130"/>
      <c r="D9" s="130"/>
      <c r="E9" s="130"/>
      <c r="F9" s="130"/>
      <c r="G9" s="130"/>
      <c r="H9" s="130"/>
      <c r="I9" s="130"/>
      <c r="J9" s="130"/>
    </row>
    <row r="10" spans="2:10" ht="15" x14ac:dyDescent="0.2">
      <c r="B10" s="135"/>
      <c r="C10" s="130"/>
      <c r="D10" s="130"/>
      <c r="E10" s="130"/>
      <c r="F10" s="130"/>
      <c r="G10" s="130"/>
      <c r="H10" s="130"/>
      <c r="I10" s="130"/>
      <c r="J10" s="130"/>
    </row>
    <row r="11" spans="2:10" ht="15.75" x14ac:dyDescent="0.2">
      <c r="B11" s="135" t="s">
        <v>51</v>
      </c>
      <c r="C11" s="131" t="s">
        <v>69</v>
      </c>
      <c r="D11" s="132" t="s">
        <v>70</v>
      </c>
      <c r="E11" s="130"/>
      <c r="F11" s="130"/>
      <c r="G11" s="130"/>
      <c r="H11" s="130"/>
      <c r="I11" s="130"/>
      <c r="J11" s="130"/>
    </row>
    <row r="12" spans="2:10" ht="15" x14ac:dyDescent="0.2">
      <c r="B12" s="135"/>
      <c r="C12" s="130"/>
      <c r="D12" s="130"/>
      <c r="E12" s="130"/>
      <c r="F12" s="130"/>
      <c r="G12" s="130"/>
      <c r="H12" s="130"/>
      <c r="I12" s="130"/>
      <c r="J12" s="130"/>
    </row>
    <row r="13" spans="2:10" ht="15.75" x14ac:dyDescent="0.25">
      <c r="B13" s="136" t="s">
        <v>71</v>
      </c>
      <c r="C13" s="130"/>
      <c r="D13" s="133" t="s">
        <v>72</v>
      </c>
      <c r="E13" s="130"/>
      <c r="F13" s="130"/>
      <c r="G13" s="130"/>
      <c r="H13" s="130"/>
      <c r="I13" s="130"/>
      <c r="J13" s="130"/>
    </row>
    <row r="14" spans="2:10" ht="15" x14ac:dyDescent="0.2">
      <c r="B14" s="135"/>
      <c r="C14" s="130"/>
      <c r="D14" s="130"/>
      <c r="E14" s="130"/>
      <c r="F14" s="130"/>
      <c r="G14" s="130"/>
      <c r="H14" s="130"/>
      <c r="I14" s="130"/>
      <c r="J14" s="130"/>
    </row>
    <row r="15" spans="2:10" ht="15.75" x14ac:dyDescent="0.25">
      <c r="B15" s="136" t="s">
        <v>73</v>
      </c>
      <c r="C15" s="130"/>
      <c r="D15" s="130" t="s">
        <v>74</v>
      </c>
      <c r="E15" s="130" t="e">
        <f>#REF!</f>
        <v>#REF!</v>
      </c>
      <c r="F15" s="130"/>
      <c r="G15" s="130"/>
      <c r="H15" s="130"/>
      <c r="I15" s="130"/>
      <c r="J15" s="130"/>
    </row>
    <row r="16" spans="2:10" ht="15" x14ac:dyDescent="0.2">
      <c r="B16" s="135"/>
      <c r="C16" s="130"/>
      <c r="D16" s="130"/>
      <c r="E16" s="130"/>
      <c r="F16" s="130"/>
      <c r="G16" s="130"/>
      <c r="H16" s="130"/>
      <c r="I16" s="130"/>
      <c r="J16" s="130"/>
    </row>
    <row r="17" spans="2:10" ht="15.75" x14ac:dyDescent="0.25">
      <c r="B17" s="136" t="s">
        <v>75</v>
      </c>
      <c r="C17" s="130"/>
      <c r="D17" s="130" t="s">
        <v>76</v>
      </c>
      <c r="E17" s="130"/>
      <c r="F17" s="130"/>
      <c r="G17" s="130"/>
      <c r="H17" s="130"/>
      <c r="I17" s="130"/>
      <c r="J17" s="130"/>
    </row>
    <row r="18" spans="2:10" ht="15" x14ac:dyDescent="0.2">
      <c r="B18" s="135"/>
      <c r="C18" s="130"/>
      <c r="D18" s="130"/>
      <c r="E18" s="130"/>
      <c r="F18" s="130"/>
      <c r="G18" s="130"/>
      <c r="H18" s="130"/>
      <c r="I18" s="130"/>
      <c r="J18" s="130"/>
    </row>
    <row r="19" spans="2:10" ht="15.75" x14ac:dyDescent="0.25">
      <c r="B19" s="136" t="s">
        <v>77</v>
      </c>
      <c r="C19" s="130"/>
      <c r="D19" s="137" t="s">
        <v>78</v>
      </c>
      <c r="E19" s="130"/>
      <c r="F19" s="130"/>
      <c r="G19" s="130"/>
      <c r="H19" s="130"/>
      <c r="I19" s="130"/>
      <c r="J19" s="130"/>
    </row>
    <row r="20" spans="2:10" ht="15" x14ac:dyDescent="0.2">
      <c r="B20" s="135"/>
      <c r="C20" s="130"/>
      <c r="D20" s="130"/>
      <c r="E20" s="130"/>
      <c r="F20" s="130"/>
      <c r="G20" s="130"/>
      <c r="H20" s="130"/>
      <c r="I20" s="130"/>
      <c r="J20" s="130"/>
    </row>
    <row r="21" spans="2:10" ht="15.75" x14ac:dyDescent="0.25">
      <c r="B21" s="136" t="s">
        <v>48</v>
      </c>
      <c r="C21" s="130"/>
      <c r="D21" s="130" t="s">
        <v>79</v>
      </c>
      <c r="E21" s="130"/>
      <c r="F21" s="130"/>
      <c r="G21" s="130"/>
      <c r="H21" s="130"/>
      <c r="I21" s="130"/>
      <c r="J21" s="130"/>
    </row>
    <row r="22" spans="2:10" ht="15" x14ac:dyDescent="0.2">
      <c r="B22" s="135"/>
      <c r="C22" s="130"/>
      <c r="D22" s="130"/>
      <c r="E22" s="130"/>
      <c r="F22" s="130"/>
      <c r="G22" s="130"/>
      <c r="H22" s="130"/>
      <c r="I22" s="130"/>
      <c r="J22" s="130"/>
    </row>
    <row r="23" spans="2:10" ht="15.75" x14ac:dyDescent="0.25">
      <c r="B23" s="136" t="s">
        <v>80</v>
      </c>
      <c r="C23" s="130"/>
      <c r="D23" s="133" t="s">
        <v>50</v>
      </c>
      <c r="E23" s="130"/>
      <c r="F23" s="130"/>
      <c r="G23" s="130"/>
      <c r="H23" s="130"/>
      <c r="I23" s="130"/>
      <c r="J23" s="130"/>
    </row>
    <row r="24" spans="2:10" ht="15" x14ac:dyDescent="0.2">
      <c r="B24" s="135"/>
      <c r="C24" s="130"/>
      <c r="D24" s="130"/>
      <c r="E24" s="130"/>
      <c r="F24" s="130"/>
      <c r="G24" s="130"/>
      <c r="H24" s="130"/>
      <c r="I24" s="130"/>
      <c r="J24" s="130"/>
    </row>
    <row r="25" spans="2:10" ht="15.75" x14ac:dyDescent="0.25">
      <c r="B25" s="136" t="s">
        <v>81</v>
      </c>
      <c r="C25" s="130"/>
      <c r="D25" s="130" t="e">
        <f>#REF!</f>
        <v>#REF!</v>
      </c>
      <c r="E25" s="130"/>
      <c r="F25" s="130" t="e">
        <f>#REF!</f>
        <v>#REF!</v>
      </c>
      <c r="G25" s="130"/>
      <c r="H25" s="130"/>
      <c r="I25" s="130"/>
      <c r="J25" s="130"/>
    </row>
    <row r="26" spans="2:10" ht="15" x14ac:dyDescent="0.2">
      <c r="B26" s="135"/>
      <c r="C26" s="130"/>
      <c r="D26" s="130"/>
      <c r="E26" s="130"/>
      <c r="F26" s="130"/>
      <c r="G26" s="130"/>
      <c r="H26" s="130"/>
      <c r="I26" s="130"/>
      <c r="J26" s="130"/>
    </row>
    <row r="27" spans="2:10" ht="15.75" x14ac:dyDescent="0.25">
      <c r="B27" s="136" t="s">
        <v>82</v>
      </c>
      <c r="C27" s="130"/>
      <c r="D27" s="130"/>
      <c r="E27" s="130"/>
      <c r="F27" s="130"/>
      <c r="G27" s="130"/>
      <c r="H27" s="130"/>
      <c r="I27" s="130"/>
      <c r="J27" s="130"/>
    </row>
    <row r="28" spans="2:10" ht="15" x14ac:dyDescent="0.2">
      <c r="B28" s="135"/>
      <c r="C28" s="130"/>
      <c r="D28" s="130"/>
      <c r="E28" s="130"/>
      <c r="F28" s="130"/>
      <c r="G28" s="130"/>
      <c r="H28" s="130"/>
      <c r="I28" s="130"/>
      <c r="J28" s="130"/>
    </row>
    <row r="29" spans="2:10" ht="15" x14ac:dyDescent="0.2">
      <c r="B29" s="135"/>
      <c r="C29" s="130"/>
      <c r="D29" s="130"/>
      <c r="E29" s="130"/>
      <c r="F29" s="130"/>
      <c r="G29" s="130"/>
      <c r="H29" s="130"/>
      <c r="I29" s="130"/>
      <c r="J29" s="130"/>
    </row>
    <row r="30" spans="2:10" ht="15" x14ac:dyDescent="0.2">
      <c r="B30" s="135"/>
      <c r="C30" s="130"/>
      <c r="D30" s="130"/>
      <c r="E30" s="130"/>
      <c r="F30" s="130"/>
      <c r="G30" s="130"/>
      <c r="H30" s="130"/>
      <c r="I30" s="130"/>
      <c r="J30" s="130"/>
    </row>
    <row r="31" spans="2:10" ht="15" x14ac:dyDescent="0.2">
      <c r="B31" s="135"/>
      <c r="C31" s="130"/>
      <c r="D31" s="130"/>
      <c r="E31" s="130"/>
      <c r="F31" s="130"/>
      <c r="G31" s="130"/>
      <c r="H31" s="130"/>
      <c r="I31" s="130"/>
      <c r="J31" s="130"/>
    </row>
    <row r="32" spans="2:10" ht="15" x14ac:dyDescent="0.2">
      <c r="B32" s="135"/>
      <c r="C32" s="130"/>
      <c r="D32" s="130"/>
      <c r="E32" s="130"/>
      <c r="F32" s="130"/>
      <c r="G32" s="130"/>
      <c r="H32" s="130"/>
      <c r="I32" s="130"/>
      <c r="J32" s="130"/>
    </row>
    <row r="33" spans="2:10" ht="15" x14ac:dyDescent="0.2">
      <c r="B33" s="135"/>
      <c r="C33" s="130"/>
      <c r="D33" s="130"/>
      <c r="E33" s="130"/>
      <c r="F33" s="130"/>
      <c r="G33" s="130"/>
      <c r="H33" s="130"/>
      <c r="I33" s="130"/>
      <c r="J33" s="130"/>
    </row>
    <row r="34" spans="2:10" ht="15" x14ac:dyDescent="0.2">
      <c r="B34" s="135"/>
      <c r="C34" s="130"/>
      <c r="D34" s="130"/>
      <c r="E34" s="130"/>
      <c r="F34" s="130"/>
      <c r="G34" s="130"/>
      <c r="H34" s="130"/>
      <c r="I34" s="130"/>
      <c r="J34" s="130"/>
    </row>
    <row r="35" spans="2:10" ht="15" x14ac:dyDescent="0.2">
      <c r="B35" s="135"/>
      <c r="C35" s="130"/>
      <c r="D35" s="130"/>
      <c r="E35" s="130"/>
      <c r="F35" s="130"/>
      <c r="G35" s="130"/>
      <c r="H35" s="130"/>
      <c r="I35" s="130"/>
      <c r="J35" s="130"/>
    </row>
    <row r="36" spans="2:10" ht="15" x14ac:dyDescent="0.2">
      <c r="B36" s="135"/>
      <c r="C36" s="130"/>
      <c r="D36" s="130"/>
      <c r="E36" s="130"/>
      <c r="F36" s="130"/>
      <c r="G36" s="130"/>
      <c r="H36" s="130"/>
      <c r="I36" s="130"/>
      <c r="J36" s="130"/>
    </row>
  </sheetData>
  <pageMargins left="0.7" right="0.7" top="0.75" bottom="0.75" header="0.3" footer="0.3"/>
  <pageSetup paperSize="9" scale="7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pageSetUpPr fitToPage="1"/>
  </sheetPr>
  <dimension ref="A1:R33"/>
  <sheetViews>
    <sheetView zoomScaleNormal="100" zoomScaleSheetLayoutView="100" workbookViewId="0">
      <selection activeCell="A7" sqref="A7:R7"/>
    </sheetView>
  </sheetViews>
  <sheetFormatPr defaultColWidth="9.140625" defaultRowHeight="12.75" x14ac:dyDescent="0.2"/>
  <cols>
    <col min="1" max="3" width="9.140625" style="22"/>
    <col min="4" max="4" width="10.28515625" style="22" bestFit="1" customWidth="1"/>
    <col min="5" max="5" width="13.42578125" style="22" customWidth="1"/>
    <col min="6" max="6" width="26" style="22" customWidth="1"/>
    <col min="7" max="10" width="7" style="22" customWidth="1"/>
    <col min="11" max="11" width="9.140625" style="22"/>
    <col min="12" max="12" width="10.140625" style="22" customWidth="1"/>
    <col min="13" max="13" width="12.28515625" style="22" customWidth="1"/>
    <col min="14" max="14" width="9.140625" style="22"/>
    <col min="15" max="15" width="10.42578125" style="22" customWidth="1"/>
    <col min="16" max="16" width="9.140625" style="22"/>
    <col min="17" max="17" width="10.42578125" style="22" customWidth="1"/>
    <col min="18" max="18" width="12.42578125" style="22" customWidth="1"/>
    <col min="19" max="19" width="9.42578125" style="22" bestFit="1" customWidth="1"/>
    <col min="20" max="21" width="9.140625" style="22"/>
    <col min="22" max="22" width="10" style="22" bestFit="1" customWidth="1"/>
    <col min="23" max="16384" width="9.140625" style="22"/>
  </cols>
  <sheetData>
    <row r="1" spans="1:18" ht="24.75" x14ac:dyDescent="0.3">
      <c r="A1" s="457" t="s">
        <v>52</v>
      </c>
      <c r="B1" s="457"/>
      <c r="C1" s="457"/>
      <c r="D1" s="457"/>
      <c r="E1" s="457"/>
      <c r="F1" s="457"/>
      <c r="G1" s="457"/>
      <c r="H1" s="457"/>
      <c r="I1" s="457"/>
      <c r="J1" s="457"/>
      <c r="K1" s="457"/>
      <c r="L1" s="457"/>
      <c r="M1" s="457"/>
      <c r="N1" s="457"/>
      <c r="O1" s="457"/>
      <c r="P1" s="457"/>
      <c r="Q1" s="457"/>
      <c r="R1" s="457"/>
    </row>
    <row r="2" spans="1:18" ht="19.5" customHeight="1" x14ac:dyDescent="0.2">
      <c r="A2" s="458" t="s">
        <v>53</v>
      </c>
      <c r="B2" s="458"/>
      <c r="C2" s="458"/>
      <c r="D2" s="458"/>
      <c r="E2" s="458"/>
      <c r="F2" s="458"/>
      <c r="G2" s="458"/>
      <c r="H2" s="458"/>
      <c r="I2" s="458"/>
      <c r="J2" s="458"/>
      <c r="K2" s="458"/>
      <c r="L2" s="458"/>
      <c r="M2" s="458"/>
      <c r="N2" s="458"/>
      <c r="O2" s="458"/>
      <c r="P2" s="458"/>
      <c r="Q2" s="458"/>
      <c r="R2" s="458"/>
    </row>
    <row r="3" spans="1:18" ht="18.75" customHeight="1" x14ac:dyDescent="0.2">
      <c r="A3" s="26"/>
      <c r="B3" s="27"/>
      <c r="C3" s="27"/>
      <c r="D3" s="27"/>
      <c r="E3" s="27"/>
      <c r="F3" s="27"/>
      <c r="G3" s="27"/>
      <c r="H3" s="27"/>
      <c r="I3" s="27"/>
      <c r="J3" s="27"/>
      <c r="K3" s="27"/>
      <c r="L3" s="27"/>
      <c r="M3" s="27"/>
      <c r="N3" s="27"/>
      <c r="O3" s="27"/>
      <c r="P3" s="27"/>
      <c r="Q3" s="27"/>
      <c r="R3" s="27"/>
    </row>
    <row r="4" spans="1:18" ht="18" x14ac:dyDescent="0.2">
      <c r="A4" s="459" t="s">
        <v>0</v>
      </c>
      <c r="B4" s="460"/>
      <c r="C4" s="460"/>
      <c r="D4" s="460"/>
      <c r="E4" s="460"/>
      <c r="F4" s="460"/>
      <c r="G4" s="460"/>
      <c r="H4" s="460"/>
      <c r="I4" s="460"/>
      <c r="J4" s="460"/>
      <c r="K4" s="460"/>
      <c r="L4" s="460"/>
      <c r="M4" s="460"/>
      <c r="N4" s="460"/>
      <c r="O4" s="460"/>
      <c r="P4" s="460"/>
      <c r="Q4" s="460"/>
      <c r="R4" s="461"/>
    </row>
    <row r="5" spans="1:18" ht="17.25" customHeight="1" x14ac:dyDescent="0.2">
      <c r="A5" s="453"/>
      <c r="B5" s="462"/>
      <c r="C5" s="462"/>
      <c r="D5" s="462"/>
      <c r="E5" s="462"/>
      <c r="F5" s="462"/>
      <c r="G5" s="462"/>
      <c r="H5" s="462"/>
      <c r="I5" s="462"/>
      <c r="J5" s="462"/>
      <c r="K5" s="462"/>
      <c r="L5" s="462"/>
      <c r="M5" s="462"/>
      <c r="N5" s="462"/>
      <c r="O5" s="462"/>
      <c r="P5" s="462"/>
      <c r="Q5" s="462"/>
      <c r="R5" s="463"/>
    </row>
    <row r="6" spans="1:18" ht="17.25" customHeight="1" x14ac:dyDescent="0.2">
      <c r="A6" s="453" t="s">
        <v>55</v>
      </c>
      <c r="B6" s="462"/>
      <c r="C6" s="462"/>
      <c r="D6" s="462"/>
      <c r="E6" s="462"/>
      <c r="F6" s="462"/>
      <c r="G6" s="462"/>
      <c r="H6" s="462"/>
      <c r="I6" s="462"/>
      <c r="J6" s="462"/>
      <c r="K6" s="462"/>
      <c r="L6" s="462"/>
      <c r="M6" s="462"/>
      <c r="N6" s="462"/>
      <c r="O6" s="462"/>
      <c r="P6" s="462"/>
      <c r="Q6" s="462"/>
      <c r="R6" s="463"/>
    </row>
    <row r="7" spans="1:18" ht="17.25" customHeight="1" x14ac:dyDescent="0.2">
      <c r="A7" s="453" t="s">
        <v>83</v>
      </c>
      <c r="B7" s="454"/>
      <c r="C7" s="454"/>
      <c r="D7" s="454"/>
      <c r="E7" s="454"/>
      <c r="F7" s="454"/>
      <c r="G7" s="28"/>
      <c r="H7" s="28"/>
      <c r="I7" s="28"/>
      <c r="J7" s="28"/>
      <c r="K7" s="28"/>
      <c r="L7" s="28"/>
      <c r="M7" s="455" t="s">
        <v>84</v>
      </c>
      <c r="N7" s="455"/>
      <c r="O7" s="455"/>
      <c r="P7" s="455"/>
      <c r="Q7" s="455"/>
      <c r="R7" s="456"/>
    </row>
    <row r="8" spans="1:18" ht="17.25" customHeight="1" x14ac:dyDescent="0.2">
      <c r="A8" s="453" t="s">
        <v>85</v>
      </c>
      <c r="B8" s="462"/>
      <c r="C8" s="462"/>
      <c r="D8" s="462"/>
      <c r="E8" s="462"/>
      <c r="F8" s="462"/>
      <c r="G8" s="462"/>
      <c r="H8" s="462"/>
      <c r="I8" s="462"/>
      <c r="J8" s="462"/>
      <c r="K8" s="462"/>
      <c r="L8" s="462"/>
      <c r="M8" s="462"/>
      <c r="N8" s="462"/>
      <c r="O8" s="462"/>
      <c r="P8" s="462"/>
      <c r="Q8" s="462"/>
      <c r="R8" s="463"/>
    </row>
    <row r="9" spans="1:18" ht="17.25" customHeight="1" x14ac:dyDescent="0.2">
      <c r="A9" s="464" t="s">
        <v>2</v>
      </c>
      <c r="B9" s="465"/>
      <c r="C9" s="466"/>
      <c r="D9" s="470" t="s">
        <v>3</v>
      </c>
      <c r="E9" s="470" t="s">
        <v>4</v>
      </c>
      <c r="F9" s="470" t="s">
        <v>5</v>
      </c>
      <c r="G9" s="472" t="s">
        <v>7</v>
      </c>
      <c r="H9" s="472"/>
      <c r="I9" s="472"/>
      <c r="J9" s="472"/>
      <c r="K9" s="470" t="s">
        <v>8</v>
      </c>
      <c r="L9" s="470" t="s">
        <v>9</v>
      </c>
      <c r="M9" s="473" t="s">
        <v>10</v>
      </c>
      <c r="N9" s="29" t="s">
        <v>14</v>
      </c>
      <c r="O9" s="29" t="s">
        <v>12</v>
      </c>
      <c r="P9" s="29" t="s">
        <v>13</v>
      </c>
      <c r="Q9" s="29" t="s">
        <v>11</v>
      </c>
      <c r="R9" s="473" t="s">
        <v>15</v>
      </c>
    </row>
    <row r="10" spans="1:18" ht="17.25" customHeight="1" x14ac:dyDescent="0.2">
      <c r="A10" s="467"/>
      <c r="B10" s="468"/>
      <c r="C10" s="469"/>
      <c r="D10" s="471"/>
      <c r="E10" s="471"/>
      <c r="F10" s="471"/>
      <c r="G10" s="29" t="s">
        <v>16</v>
      </c>
      <c r="H10" s="29" t="s">
        <v>17</v>
      </c>
      <c r="I10" s="30" t="s">
        <v>18</v>
      </c>
      <c r="J10" s="30" t="s">
        <v>19</v>
      </c>
      <c r="K10" s="471"/>
      <c r="L10" s="471"/>
      <c r="M10" s="473"/>
      <c r="N10" s="29" t="s">
        <v>20</v>
      </c>
      <c r="O10" s="29" t="s">
        <v>20</v>
      </c>
      <c r="P10" s="29" t="s">
        <v>20</v>
      </c>
      <c r="Q10" s="29" t="s">
        <v>86</v>
      </c>
      <c r="R10" s="473"/>
    </row>
    <row r="11" spans="1:18" ht="17.25" customHeight="1" x14ac:dyDescent="0.2">
      <c r="A11" s="31">
        <v>1</v>
      </c>
      <c r="B11" s="24" t="s">
        <v>22</v>
      </c>
      <c r="C11" s="32">
        <v>75</v>
      </c>
      <c r="D11" s="33">
        <v>75</v>
      </c>
      <c r="E11" s="35" t="s">
        <v>87</v>
      </c>
      <c r="F11" s="34" t="s">
        <v>88</v>
      </c>
      <c r="G11" s="35">
        <v>1</v>
      </c>
      <c r="H11" s="35">
        <v>2</v>
      </c>
      <c r="I11" s="35">
        <v>2</v>
      </c>
      <c r="J11" s="35">
        <v>1</v>
      </c>
      <c r="K11" s="35">
        <v>6</v>
      </c>
      <c r="L11" s="35">
        <v>24</v>
      </c>
      <c r="M11" s="36">
        <f>L11*D11</f>
        <v>1800</v>
      </c>
      <c r="N11" s="65">
        <v>19.399999999999999</v>
      </c>
      <c r="O11" s="37">
        <f>N11*D11</f>
        <v>1455</v>
      </c>
      <c r="P11" s="65">
        <v>14.4</v>
      </c>
      <c r="Q11" s="37">
        <f>P11*D11</f>
        <v>1080</v>
      </c>
      <c r="R11" s="72">
        <f>SUM(D11:D11)</f>
        <v>75</v>
      </c>
    </row>
    <row r="12" spans="1:18" ht="17.25" customHeight="1" x14ac:dyDescent="0.2">
      <c r="A12" s="31">
        <f>1+C11</f>
        <v>76</v>
      </c>
      <c r="B12" s="24" t="s">
        <v>22</v>
      </c>
      <c r="C12" s="32">
        <f>C11+D12</f>
        <v>150</v>
      </c>
      <c r="D12" s="33">
        <v>75</v>
      </c>
      <c r="E12" s="35" t="s">
        <v>89</v>
      </c>
      <c r="F12" s="34" t="s">
        <v>90</v>
      </c>
      <c r="G12" s="35">
        <v>1</v>
      </c>
      <c r="H12" s="35">
        <v>2</v>
      </c>
      <c r="I12" s="35">
        <v>2</v>
      </c>
      <c r="J12" s="35">
        <v>1</v>
      </c>
      <c r="K12" s="35">
        <v>6</v>
      </c>
      <c r="L12" s="35">
        <v>24</v>
      </c>
      <c r="M12" s="36">
        <f>L12*D12</f>
        <v>1800</v>
      </c>
      <c r="N12" s="65">
        <v>19.399999999999999</v>
      </c>
      <c r="O12" s="37">
        <f>N12*D12</f>
        <v>1455</v>
      </c>
      <c r="P12" s="65">
        <v>14.4</v>
      </c>
      <c r="Q12" s="37">
        <f>P12*D12</f>
        <v>1080</v>
      </c>
      <c r="R12" s="72">
        <f>SUM(D12:D12)</f>
        <v>75</v>
      </c>
    </row>
    <row r="13" spans="1:18" ht="17.25" customHeight="1" x14ac:dyDescent="0.2">
      <c r="A13" s="31">
        <f>1+C12</f>
        <v>151</v>
      </c>
      <c r="B13" s="24" t="s">
        <v>22</v>
      </c>
      <c r="C13" s="32">
        <f>C12+D13</f>
        <v>225</v>
      </c>
      <c r="D13" s="33">
        <v>75</v>
      </c>
      <c r="E13" s="35" t="s">
        <v>87</v>
      </c>
      <c r="F13" s="34" t="s">
        <v>91</v>
      </c>
      <c r="G13" s="35">
        <v>1</v>
      </c>
      <c r="H13" s="35">
        <v>2</v>
      </c>
      <c r="I13" s="35">
        <v>2</v>
      </c>
      <c r="J13" s="35">
        <v>1</v>
      </c>
      <c r="K13" s="35">
        <v>6</v>
      </c>
      <c r="L13" s="35">
        <v>24</v>
      </c>
      <c r="M13" s="36">
        <f>L13*D13</f>
        <v>1800</v>
      </c>
      <c r="N13" s="65">
        <v>19.399999999999999</v>
      </c>
      <c r="O13" s="37">
        <f>N13*D13</f>
        <v>1455</v>
      </c>
      <c r="P13" s="65">
        <v>14.4</v>
      </c>
      <c r="Q13" s="37">
        <f>P13*D13</f>
        <v>1080</v>
      </c>
      <c r="R13" s="72">
        <f>SUM(D13:D13)</f>
        <v>75</v>
      </c>
    </row>
    <row r="14" spans="1:18" ht="17.25" customHeight="1" x14ac:dyDescent="0.2">
      <c r="A14" s="31">
        <v>226</v>
      </c>
      <c r="B14" s="24"/>
      <c r="C14" s="32">
        <v>300</v>
      </c>
      <c r="D14" s="33">
        <v>75</v>
      </c>
      <c r="E14" s="35" t="s">
        <v>87</v>
      </c>
      <c r="F14" s="34" t="s">
        <v>92</v>
      </c>
      <c r="G14" s="35">
        <v>1</v>
      </c>
      <c r="H14" s="35">
        <v>2</v>
      </c>
      <c r="I14" s="35">
        <v>2</v>
      </c>
      <c r="J14" s="35">
        <v>1</v>
      </c>
      <c r="K14" s="35">
        <v>6</v>
      </c>
      <c r="L14" s="35">
        <v>24</v>
      </c>
      <c r="M14" s="36">
        <f>L14*D14</f>
        <v>1800</v>
      </c>
      <c r="N14" s="65">
        <v>19.399999999999999</v>
      </c>
      <c r="O14" s="37">
        <f>N14*D14</f>
        <v>1455</v>
      </c>
      <c r="P14" s="65">
        <v>14.4</v>
      </c>
      <c r="Q14" s="37">
        <f>P14*D14</f>
        <v>1080</v>
      </c>
      <c r="R14" s="72">
        <f>SUM(D14:D14)</f>
        <v>75</v>
      </c>
    </row>
    <row r="15" spans="1:18" ht="17.25" customHeight="1" x14ac:dyDescent="0.2">
      <c r="A15" s="474"/>
      <c r="B15" s="475"/>
      <c r="C15" s="476"/>
      <c r="D15" s="30">
        <f>SUM(D11:D14)</f>
        <v>300</v>
      </c>
      <c r="E15" s="30"/>
      <c r="F15" s="38" t="s">
        <v>25</v>
      </c>
      <c r="G15" s="29"/>
      <c r="H15" s="29"/>
      <c r="I15" s="29"/>
      <c r="J15" s="29"/>
      <c r="K15" s="29"/>
      <c r="L15" s="29"/>
      <c r="M15" s="39">
        <f>SUM(M11:M14)</f>
        <v>7200</v>
      </c>
      <c r="N15" s="66"/>
      <c r="O15" s="67">
        <f>SUM(O11:O14)</f>
        <v>5820</v>
      </c>
      <c r="P15" s="66"/>
      <c r="Q15" s="67">
        <f>SUM(Q11:Q14)</f>
        <v>4320</v>
      </c>
      <c r="R15" s="40">
        <f>SUM(R11:R14)</f>
        <v>300</v>
      </c>
    </row>
    <row r="16" spans="1:18" ht="17.25" customHeight="1" thickBot="1" x14ac:dyDescent="0.25">
      <c r="A16" s="26"/>
      <c r="B16" s="27"/>
      <c r="C16" s="27"/>
      <c r="D16" s="27"/>
      <c r="E16" s="27"/>
      <c r="F16" s="27"/>
      <c r="G16" s="27"/>
      <c r="H16" s="27"/>
      <c r="I16" s="27"/>
      <c r="J16" s="27"/>
      <c r="K16" s="27"/>
      <c r="L16" s="27"/>
      <c r="M16" s="27"/>
      <c r="N16" s="27"/>
      <c r="O16" s="27"/>
      <c r="P16" s="27"/>
      <c r="Q16" s="27"/>
      <c r="R16" s="27"/>
    </row>
    <row r="17" spans="1:18" ht="17.25" customHeight="1" thickBot="1" x14ac:dyDescent="0.25">
      <c r="A17" s="477" t="s">
        <v>26</v>
      </c>
      <c r="B17" s="478"/>
      <c r="C17" s="478"/>
      <c r="D17" s="478"/>
      <c r="E17" s="478"/>
      <c r="F17" s="478"/>
      <c r="G17" s="478"/>
      <c r="H17" s="478"/>
      <c r="I17" s="478"/>
      <c r="J17" s="478"/>
      <c r="K17" s="478"/>
      <c r="L17" s="478"/>
      <c r="M17" s="478"/>
      <c r="N17" s="478"/>
      <c r="O17" s="478"/>
      <c r="P17" s="478"/>
      <c r="Q17" s="478"/>
      <c r="R17" s="479"/>
    </row>
    <row r="18" spans="1:18" ht="17.25" customHeight="1" x14ac:dyDescent="0.2">
      <c r="A18" s="480" t="s">
        <v>27</v>
      </c>
      <c r="B18" s="481"/>
      <c r="C18" s="481"/>
      <c r="D18" s="481"/>
      <c r="E18" s="481"/>
      <c r="F18" s="482"/>
      <c r="G18" s="29" t="s">
        <v>16</v>
      </c>
      <c r="H18" s="29" t="s">
        <v>17</v>
      </c>
      <c r="I18" s="29" t="s">
        <v>18</v>
      </c>
      <c r="J18" s="29" t="s">
        <v>19</v>
      </c>
      <c r="K18" s="483" t="s">
        <v>25</v>
      </c>
      <c r="L18" s="484"/>
      <c r="M18" s="484"/>
      <c r="N18" s="484"/>
      <c r="O18" s="484"/>
      <c r="P18" s="484"/>
      <c r="Q18" s="484"/>
      <c r="R18" s="485"/>
    </row>
    <row r="19" spans="1:18" ht="17.25" customHeight="1" x14ac:dyDescent="0.2">
      <c r="A19" s="486" t="str">
        <f>F11</f>
        <v>BLACK COMBO-001</v>
      </c>
      <c r="B19" s="487"/>
      <c r="C19" s="487"/>
      <c r="D19" s="487"/>
      <c r="E19" s="487"/>
      <c r="F19" s="488"/>
      <c r="G19" s="41">
        <v>300</v>
      </c>
      <c r="H19" s="41">
        <v>600</v>
      </c>
      <c r="I19" s="41">
        <v>600</v>
      </c>
      <c r="J19" s="41">
        <v>300</v>
      </c>
      <c r="K19" s="489"/>
      <c r="L19" s="490"/>
      <c r="M19" s="490"/>
      <c r="N19" s="490"/>
      <c r="O19" s="490"/>
      <c r="P19" s="490"/>
      <c r="Q19" s="491"/>
      <c r="R19" s="42">
        <f>SUM(G19:M19)</f>
        <v>1800</v>
      </c>
    </row>
    <row r="20" spans="1:18" ht="17.25" customHeight="1" x14ac:dyDescent="0.2">
      <c r="A20" s="486" t="str">
        <f>F12</f>
        <v>CARAMEL COMBO 220</v>
      </c>
      <c r="B20" s="487"/>
      <c r="C20" s="487"/>
      <c r="D20" s="487"/>
      <c r="E20" s="487"/>
      <c r="F20" s="488"/>
      <c r="G20" s="41">
        <v>300</v>
      </c>
      <c r="H20" s="41">
        <v>600</v>
      </c>
      <c r="I20" s="41">
        <v>600</v>
      </c>
      <c r="J20" s="41">
        <v>300</v>
      </c>
      <c r="K20" s="489"/>
      <c r="L20" s="490"/>
      <c r="M20" s="490"/>
      <c r="N20" s="490"/>
      <c r="O20" s="490"/>
      <c r="P20" s="490"/>
      <c r="Q20" s="491"/>
      <c r="R20" s="42">
        <f>SUM(G20:M20)</f>
        <v>1800</v>
      </c>
    </row>
    <row r="21" spans="1:18" ht="17.25" customHeight="1" x14ac:dyDescent="0.2">
      <c r="A21" s="486" t="str">
        <f>F13</f>
        <v>PEPPER COMBO 234</v>
      </c>
      <c r="B21" s="487"/>
      <c r="C21" s="487"/>
      <c r="D21" s="487"/>
      <c r="E21" s="487"/>
      <c r="F21" s="488"/>
      <c r="G21" s="41">
        <v>300</v>
      </c>
      <c r="H21" s="41">
        <v>600</v>
      </c>
      <c r="I21" s="41">
        <v>600</v>
      </c>
      <c r="J21" s="41">
        <v>300</v>
      </c>
      <c r="K21" s="489"/>
      <c r="L21" s="490"/>
      <c r="M21" s="490"/>
      <c r="N21" s="490"/>
      <c r="O21" s="490"/>
      <c r="P21" s="490"/>
      <c r="Q21" s="491"/>
      <c r="R21" s="42">
        <f>SUM(G21:M21)</f>
        <v>1800</v>
      </c>
    </row>
    <row r="22" spans="1:18" ht="17.25" customHeight="1" x14ac:dyDescent="0.2">
      <c r="A22" s="486" t="str">
        <f>F14</f>
        <v>OLIVE COMBO 352</v>
      </c>
      <c r="B22" s="487"/>
      <c r="C22" s="487"/>
      <c r="D22" s="487"/>
      <c r="E22" s="487"/>
      <c r="F22" s="488"/>
      <c r="G22" s="41">
        <v>300</v>
      </c>
      <c r="H22" s="41">
        <v>600</v>
      </c>
      <c r="I22" s="41">
        <v>600</v>
      </c>
      <c r="J22" s="41">
        <v>300</v>
      </c>
      <c r="K22" s="489"/>
      <c r="L22" s="490"/>
      <c r="M22" s="490"/>
      <c r="N22" s="490"/>
      <c r="O22" s="490"/>
      <c r="P22" s="490"/>
      <c r="Q22" s="491"/>
      <c r="R22" s="42">
        <f>SUM(G22:M22)</f>
        <v>1800</v>
      </c>
    </row>
    <row r="23" spans="1:18" ht="17.25" customHeight="1" thickBot="1" x14ac:dyDescent="0.25">
      <c r="A23" s="492"/>
      <c r="B23" s="493"/>
      <c r="C23" s="493"/>
      <c r="D23" s="493"/>
      <c r="E23" s="43"/>
      <c r="F23" s="44" t="s">
        <v>28</v>
      </c>
      <c r="G23" s="68">
        <f>SUM(G19:G22)</f>
        <v>1200</v>
      </c>
      <c r="H23" s="68">
        <f>SUM(H19:H22)</f>
        <v>2400</v>
      </c>
      <c r="I23" s="68">
        <f>SUM(I19:I22)</f>
        <v>2400</v>
      </c>
      <c r="J23" s="68">
        <f>SUM(J19:J22)</f>
        <v>1200</v>
      </c>
      <c r="K23" s="494"/>
      <c r="L23" s="495"/>
      <c r="M23" s="495"/>
      <c r="N23" s="495"/>
      <c r="O23" s="495"/>
      <c r="P23" s="495"/>
      <c r="Q23" s="496"/>
      <c r="R23" s="45">
        <f>SUM(R19:R22)</f>
        <v>7200</v>
      </c>
    </row>
    <row r="24" spans="1:18" ht="14.25" x14ac:dyDescent="0.2">
      <c r="A24" s="46"/>
      <c r="B24" s="47"/>
      <c r="C24" s="47"/>
      <c r="D24" s="47"/>
      <c r="E24" s="47"/>
      <c r="F24" s="48"/>
      <c r="G24" s="49"/>
      <c r="H24" s="49"/>
      <c r="I24" s="49"/>
      <c r="J24" s="49"/>
      <c r="K24" s="49"/>
      <c r="L24" s="49"/>
      <c r="M24" s="49"/>
      <c r="N24" s="49"/>
      <c r="O24" s="49"/>
      <c r="P24" s="49"/>
      <c r="Q24" s="49"/>
      <c r="R24" s="50"/>
    </row>
    <row r="25" spans="1:18" ht="15" thickBot="1" x14ac:dyDescent="0.25">
      <c r="A25" s="51"/>
      <c r="B25" s="52"/>
      <c r="C25" s="48"/>
      <c r="D25" s="53"/>
      <c r="E25" s="53"/>
      <c r="F25" s="48"/>
      <c r="G25" s="54"/>
      <c r="H25" s="54"/>
      <c r="I25" s="54"/>
      <c r="J25" s="54"/>
      <c r="K25" s="54"/>
      <c r="L25" s="54"/>
      <c r="M25" s="27"/>
      <c r="N25" s="27"/>
      <c r="O25" s="27"/>
      <c r="P25" s="27"/>
      <c r="Q25" s="27"/>
      <c r="R25" s="55"/>
    </row>
    <row r="26" spans="1:18" ht="25.5" x14ac:dyDescent="0.2">
      <c r="A26" s="497" t="s">
        <v>29</v>
      </c>
      <c r="B26" s="498"/>
      <c r="C26" s="499"/>
      <c r="D26" s="56" t="s">
        <v>30</v>
      </c>
      <c r="E26" s="57" t="s">
        <v>31</v>
      </c>
      <c r="F26" s="58" t="s">
        <v>3</v>
      </c>
      <c r="G26" s="500" t="s">
        <v>32</v>
      </c>
      <c r="H26" s="501"/>
      <c r="I26" s="501"/>
      <c r="J26" s="502"/>
      <c r="K26" s="59"/>
      <c r="L26" s="59" t="s">
        <v>64</v>
      </c>
      <c r="M26" s="59" t="s">
        <v>65</v>
      </c>
      <c r="N26" s="59"/>
      <c r="O26" s="59"/>
      <c r="P26" s="59"/>
      <c r="Q26" s="59"/>
      <c r="R26" s="58" t="s">
        <v>37</v>
      </c>
    </row>
    <row r="27" spans="1:18" ht="21.75" customHeight="1" x14ac:dyDescent="0.2">
      <c r="A27" s="503" t="s">
        <v>87</v>
      </c>
      <c r="B27" s="504"/>
      <c r="C27" s="505"/>
      <c r="D27" s="60">
        <v>7200</v>
      </c>
      <c r="E27" s="61">
        <f>M15</f>
        <v>7200</v>
      </c>
      <c r="F27" s="62">
        <f>R15</f>
        <v>300</v>
      </c>
      <c r="G27" s="474" t="s">
        <v>93</v>
      </c>
      <c r="H27" s="475"/>
      <c r="I27" s="475"/>
      <c r="J27" s="476"/>
      <c r="K27" s="25"/>
      <c r="L27" s="63">
        <f>Q15</f>
        <v>4320</v>
      </c>
      <c r="M27" s="64">
        <f>O15</f>
        <v>5820</v>
      </c>
      <c r="N27" s="64"/>
      <c r="O27" s="64"/>
      <c r="P27" s="64"/>
      <c r="Q27" s="64"/>
      <c r="R27" s="64">
        <v>16.649999999999999</v>
      </c>
    </row>
    <row r="28" spans="1:18" x14ac:dyDescent="0.2">
      <c r="A28" s="26"/>
      <c r="B28" s="27"/>
      <c r="C28" s="27"/>
      <c r="D28" s="27"/>
      <c r="E28" s="27"/>
      <c r="F28" s="27"/>
      <c r="G28" s="27"/>
      <c r="H28" s="27"/>
      <c r="I28" s="27"/>
      <c r="J28" s="27"/>
      <c r="K28" s="27"/>
      <c r="L28" s="27"/>
      <c r="M28" s="27"/>
      <c r="N28" s="27"/>
      <c r="O28" s="27"/>
      <c r="P28" s="27"/>
      <c r="Q28" s="27"/>
      <c r="R28" s="27"/>
    </row>
    <row r="29" spans="1:18" x14ac:dyDescent="0.2">
      <c r="A29" s="26"/>
      <c r="B29" s="27"/>
      <c r="C29" s="27"/>
      <c r="D29" s="27"/>
      <c r="E29" s="27"/>
      <c r="F29" s="27"/>
      <c r="G29" s="27"/>
      <c r="H29" s="27"/>
      <c r="I29" s="27"/>
      <c r="J29" s="27"/>
      <c r="K29" s="27"/>
      <c r="L29" s="27"/>
      <c r="M29" s="27"/>
      <c r="N29" s="27"/>
      <c r="O29" s="27"/>
      <c r="P29" s="27"/>
      <c r="Q29" s="23" t="s">
        <v>42</v>
      </c>
      <c r="R29" s="69">
        <f>E27</f>
        <v>7200</v>
      </c>
    </row>
    <row r="30" spans="1:18" x14ac:dyDescent="0.2">
      <c r="Q30" s="23" t="s">
        <v>43</v>
      </c>
      <c r="R30" s="70">
        <f>F27</f>
        <v>300</v>
      </c>
    </row>
    <row r="31" spans="1:18" x14ac:dyDescent="0.2">
      <c r="Q31" s="23" t="s">
        <v>44</v>
      </c>
      <c r="R31" s="71">
        <f>L27</f>
        <v>4320</v>
      </c>
    </row>
    <row r="32" spans="1:18" x14ac:dyDescent="0.2">
      <c r="Q32" s="23" t="s">
        <v>45</v>
      </c>
      <c r="R32" s="71">
        <f>M27</f>
        <v>5820</v>
      </c>
    </row>
    <row r="33" spans="17:18" x14ac:dyDescent="0.2">
      <c r="Q33" s="23" t="s">
        <v>46</v>
      </c>
      <c r="R33" s="71">
        <f>R27</f>
        <v>16.649999999999999</v>
      </c>
    </row>
  </sheetData>
  <mergeCells count="35">
    <mergeCell ref="A23:D23"/>
    <mergeCell ref="K23:Q23"/>
    <mergeCell ref="A26:C26"/>
    <mergeCell ref="G26:J26"/>
    <mergeCell ref="A27:C27"/>
    <mergeCell ref="G27:J27"/>
    <mergeCell ref="A20:F20"/>
    <mergeCell ref="K20:Q20"/>
    <mergeCell ref="A21:F21"/>
    <mergeCell ref="K21:Q21"/>
    <mergeCell ref="A22:F22"/>
    <mergeCell ref="K22:Q22"/>
    <mergeCell ref="A15:C15"/>
    <mergeCell ref="A17:R17"/>
    <mergeCell ref="A18:F18"/>
    <mergeCell ref="K18:R18"/>
    <mergeCell ref="A19:F19"/>
    <mergeCell ref="K19:Q19"/>
    <mergeCell ref="A8:R8"/>
    <mergeCell ref="A9:C10"/>
    <mergeCell ref="D9:D10"/>
    <mergeCell ref="E9:E10"/>
    <mergeCell ref="F9:F10"/>
    <mergeCell ref="G9:J9"/>
    <mergeCell ref="K9:K10"/>
    <mergeCell ref="L9:L10"/>
    <mergeCell ref="M9:M10"/>
    <mergeCell ref="R9:R10"/>
    <mergeCell ref="A7:F7"/>
    <mergeCell ref="M7:R7"/>
    <mergeCell ref="A1:R1"/>
    <mergeCell ref="A2:R2"/>
    <mergeCell ref="A4:R4"/>
    <mergeCell ref="A5:R5"/>
    <mergeCell ref="A6:R6"/>
  </mergeCells>
  <printOptions horizontalCentered="1"/>
  <pageMargins left="0.11799999999999999" right="0.11799999999999999" top="0.35399999999999998" bottom="0.35399999999999998" header="0.31" footer="0.31"/>
  <pageSetup scale="73"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135"/>
  <sheetViews>
    <sheetView zoomScaleNormal="100" zoomScaleSheetLayoutView="100" workbookViewId="0">
      <selection activeCell="A7" sqref="A7:R7"/>
    </sheetView>
  </sheetViews>
  <sheetFormatPr defaultColWidth="11.42578125" defaultRowHeight="12.75" x14ac:dyDescent="0.2"/>
  <cols>
    <col min="1" max="1" width="0.85546875" style="124" customWidth="1"/>
    <col min="2" max="2" width="4.140625" style="75" customWidth="1"/>
    <col min="3" max="3" width="3.7109375" style="76" customWidth="1"/>
    <col min="4" max="4" width="6" style="76" customWidth="1"/>
    <col min="5" max="5" width="8.140625" style="76" customWidth="1"/>
    <col min="6" max="6" width="7.5703125" style="76" customWidth="1"/>
    <col min="7" max="7" width="11.28515625" style="76" customWidth="1"/>
    <col min="8" max="8" width="17.28515625" style="76" customWidth="1"/>
    <col min="9" max="9" width="3.28515625" style="76" customWidth="1"/>
    <col min="10" max="10" width="5.85546875" style="76" customWidth="1"/>
    <col min="11" max="11" width="11.7109375" style="76" customWidth="1"/>
    <col min="12" max="12" width="9.85546875" style="76" customWidth="1"/>
    <col min="13" max="13" width="7.42578125" style="76" customWidth="1"/>
    <col min="14" max="14" width="9.140625" style="76" customWidth="1"/>
    <col min="15" max="15" width="10" style="76" customWidth="1"/>
    <col min="16" max="17" width="9.140625" style="76" customWidth="1"/>
    <col min="18" max="18" width="7.85546875" style="76" customWidth="1"/>
    <col min="19" max="20" width="4.7109375" style="124" customWidth="1"/>
    <col min="21" max="16384" width="11.42578125" style="124"/>
  </cols>
  <sheetData>
    <row r="1" spans="2:18" s="73" customFormat="1" ht="24" customHeight="1" x14ac:dyDescent="0.35">
      <c r="B1" s="556" t="s">
        <v>94</v>
      </c>
      <c r="C1" s="556"/>
      <c r="D1" s="556"/>
      <c r="E1" s="556"/>
      <c r="F1" s="556"/>
      <c r="G1" s="556"/>
      <c r="H1" s="556"/>
      <c r="I1" s="556"/>
      <c r="J1" s="556"/>
      <c r="K1" s="556"/>
      <c r="L1" s="556"/>
      <c r="M1" s="556"/>
      <c r="N1" s="556"/>
      <c r="O1" s="556"/>
      <c r="P1" s="556"/>
      <c r="Q1" s="556"/>
      <c r="R1" s="556"/>
    </row>
    <row r="2" spans="2:18" s="74" customFormat="1" ht="12.75" customHeight="1" x14ac:dyDescent="0.25">
      <c r="B2" s="557" t="s">
        <v>95</v>
      </c>
      <c r="C2" s="557"/>
      <c r="D2" s="557"/>
      <c r="E2" s="557"/>
      <c r="F2" s="557"/>
      <c r="G2" s="557"/>
      <c r="H2" s="557"/>
      <c r="I2" s="557"/>
      <c r="J2" s="557"/>
      <c r="K2" s="557"/>
      <c r="L2" s="557"/>
      <c r="M2" s="557"/>
      <c r="N2" s="557"/>
      <c r="O2" s="557"/>
      <c r="P2" s="557"/>
      <c r="Q2" s="557"/>
      <c r="R2" s="557"/>
    </row>
    <row r="3" spans="2:18" s="74" customFormat="1" ht="15" customHeight="1" x14ac:dyDescent="0.25">
      <c r="B3" s="557"/>
      <c r="C3" s="557"/>
      <c r="D3" s="557"/>
      <c r="E3" s="557"/>
      <c r="F3" s="557"/>
      <c r="G3" s="557"/>
      <c r="H3" s="557"/>
      <c r="I3" s="557"/>
      <c r="J3" s="557"/>
      <c r="K3" s="557"/>
      <c r="L3" s="557"/>
      <c r="M3" s="557"/>
      <c r="N3" s="557"/>
      <c r="O3" s="557"/>
      <c r="P3" s="557"/>
      <c r="Q3" s="557"/>
      <c r="R3" s="557"/>
    </row>
    <row r="4" spans="2:18" s="73" customFormat="1" ht="9" customHeight="1" x14ac:dyDescent="0.2">
      <c r="B4" s="75"/>
      <c r="C4" s="76"/>
      <c r="D4" s="76"/>
      <c r="E4" s="76"/>
      <c r="F4" s="76"/>
      <c r="G4" s="76"/>
      <c r="H4" s="76"/>
      <c r="I4" s="76"/>
      <c r="J4" s="76"/>
      <c r="K4" s="76"/>
      <c r="L4" s="76"/>
      <c r="M4" s="76"/>
      <c r="N4" s="76"/>
      <c r="O4" s="76"/>
      <c r="P4" s="76"/>
      <c r="Q4" s="76"/>
      <c r="R4" s="76"/>
    </row>
    <row r="5" spans="2:18" s="73" customFormat="1" ht="17.25" customHeight="1" x14ac:dyDescent="0.2">
      <c r="B5" s="558" t="s">
        <v>96</v>
      </c>
      <c r="C5" s="559"/>
      <c r="D5" s="559"/>
      <c r="E5" s="559"/>
      <c r="F5" s="559"/>
      <c r="G5" s="559"/>
      <c r="H5" s="559"/>
      <c r="I5" s="559"/>
      <c r="J5" s="559"/>
      <c r="K5" s="559"/>
      <c r="L5" s="559"/>
      <c r="M5" s="559"/>
      <c r="N5" s="559"/>
      <c r="O5" s="559"/>
      <c r="P5" s="559"/>
      <c r="Q5" s="559"/>
      <c r="R5" s="560"/>
    </row>
    <row r="6" spans="2:18" s="73" customFormat="1" ht="17.25" customHeight="1" x14ac:dyDescent="0.2">
      <c r="B6" s="561" t="s">
        <v>97</v>
      </c>
      <c r="C6" s="562"/>
      <c r="D6" s="562"/>
      <c r="E6" s="562"/>
      <c r="F6" s="562"/>
      <c r="G6" s="562"/>
      <c r="H6" s="562"/>
      <c r="I6" s="562"/>
      <c r="J6" s="562"/>
      <c r="K6" s="562"/>
      <c r="L6" s="562"/>
      <c r="M6" s="562"/>
      <c r="N6" s="562"/>
      <c r="O6" s="562"/>
      <c r="P6" s="562"/>
      <c r="Q6" s="562"/>
      <c r="R6" s="563"/>
    </row>
    <row r="7" spans="2:18" s="73" customFormat="1" ht="17.25" customHeight="1" x14ac:dyDescent="0.2">
      <c r="B7" s="561" t="s">
        <v>98</v>
      </c>
      <c r="C7" s="562"/>
      <c r="D7" s="562"/>
      <c r="E7" s="562"/>
      <c r="F7" s="562"/>
      <c r="G7" s="562"/>
      <c r="H7" s="562"/>
      <c r="I7" s="562"/>
      <c r="J7" s="562"/>
      <c r="K7" s="562"/>
      <c r="L7" s="562"/>
      <c r="M7" s="562"/>
      <c r="N7" s="562"/>
      <c r="O7" s="562"/>
      <c r="P7" s="562"/>
      <c r="Q7" s="562"/>
      <c r="R7" s="563"/>
    </row>
    <row r="8" spans="2:18" s="73" customFormat="1" ht="17.25" customHeight="1" x14ac:dyDescent="0.2">
      <c r="B8" s="561" t="s">
        <v>49</v>
      </c>
      <c r="C8" s="562"/>
      <c r="D8" s="562"/>
      <c r="E8" s="562"/>
      <c r="F8" s="562"/>
      <c r="G8" s="562"/>
      <c r="H8" s="562"/>
      <c r="I8" s="562"/>
      <c r="J8" s="562"/>
      <c r="K8" s="562"/>
      <c r="L8" s="562"/>
      <c r="M8" s="562"/>
      <c r="N8" s="562"/>
      <c r="O8" s="562"/>
      <c r="P8" s="562"/>
      <c r="Q8" s="562"/>
      <c r="R8" s="563"/>
    </row>
    <row r="9" spans="2:18" s="73" customFormat="1" ht="14.25" customHeight="1" x14ac:dyDescent="0.2">
      <c r="B9" s="564" t="s">
        <v>2</v>
      </c>
      <c r="C9" s="565"/>
      <c r="D9" s="566"/>
      <c r="E9" s="570" t="s">
        <v>3</v>
      </c>
      <c r="F9" s="570" t="s">
        <v>99</v>
      </c>
      <c r="G9" s="570" t="s">
        <v>4</v>
      </c>
      <c r="H9" s="570" t="s">
        <v>5</v>
      </c>
      <c r="I9" s="572" t="s">
        <v>7</v>
      </c>
      <c r="J9" s="573"/>
      <c r="K9" s="573"/>
      <c r="L9" s="574"/>
      <c r="M9" s="570" t="s">
        <v>8</v>
      </c>
      <c r="N9" s="570" t="s">
        <v>9</v>
      </c>
      <c r="O9" s="528" t="s">
        <v>10</v>
      </c>
      <c r="P9" s="78" t="s">
        <v>12</v>
      </c>
      <c r="Q9" s="78" t="s">
        <v>11</v>
      </c>
      <c r="R9" s="528" t="s">
        <v>15</v>
      </c>
    </row>
    <row r="10" spans="2:18" s="73" customFormat="1" ht="18.75" customHeight="1" x14ac:dyDescent="0.2">
      <c r="B10" s="567"/>
      <c r="C10" s="568"/>
      <c r="D10" s="569"/>
      <c r="E10" s="571"/>
      <c r="F10" s="571"/>
      <c r="G10" s="571"/>
      <c r="H10" s="571"/>
      <c r="I10" s="78" t="s">
        <v>100</v>
      </c>
      <c r="J10" s="78" t="s">
        <v>101</v>
      </c>
      <c r="K10" s="77" t="s">
        <v>102</v>
      </c>
      <c r="L10" s="78" t="s">
        <v>103</v>
      </c>
      <c r="M10" s="571"/>
      <c r="N10" s="571"/>
      <c r="O10" s="528"/>
      <c r="P10" s="78" t="s">
        <v>20</v>
      </c>
      <c r="Q10" s="78" t="s">
        <v>20</v>
      </c>
      <c r="R10" s="528"/>
    </row>
    <row r="11" spans="2:18" s="73" customFormat="1" ht="18.75" customHeight="1" x14ac:dyDescent="0.2">
      <c r="B11" s="529">
        <v>1</v>
      </c>
      <c r="C11" s="530" t="s">
        <v>22</v>
      </c>
      <c r="D11" s="531">
        <v>1</v>
      </c>
      <c r="E11" s="532">
        <v>1</v>
      </c>
      <c r="F11" s="534">
        <v>5024</v>
      </c>
      <c r="G11" s="536" t="s">
        <v>104</v>
      </c>
      <c r="H11" s="81" t="s">
        <v>105</v>
      </c>
      <c r="I11" s="82"/>
      <c r="J11" s="82">
        <v>4</v>
      </c>
      <c r="K11" s="82"/>
      <c r="L11" s="82"/>
      <c r="M11" s="82">
        <f t="shared" ref="M11:M51" si="0">J11</f>
        <v>4</v>
      </c>
      <c r="N11" s="536">
        <f>SUM(M11:M14)</f>
        <v>16</v>
      </c>
      <c r="O11" s="538">
        <f>N11*E11</f>
        <v>16</v>
      </c>
      <c r="P11" s="518">
        <v>16</v>
      </c>
      <c r="Q11" s="518">
        <v>11</v>
      </c>
      <c r="R11" s="520">
        <f>E11</f>
        <v>1</v>
      </c>
    </row>
    <row r="12" spans="2:18" s="73" customFormat="1" ht="18.75" customHeight="1" x14ac:dyDescent="0.2">
      <c r="B12" s="529"/>
      <c r="C12" s="530"/>
      <c r="D12" s="531"/>
      <c r="E12" s="533"/>
      <c r="F12" s="535"/>
      <c r="G12" s="537"/>
      <c r="H12" s="81" t="s">
        <v>106</v>
      </c>
      <c r="I12" s="82"/>
      <c r="J12" s="82">
        <v>4</v>
      </c>
      <c r="K12" s="82"/>
      <c r="L12" s="82"/>
      <c r="M12" s="82">
        <f t="shared" si="0"/>
        <v>4</v>
      </c>
      <c r="N12" s="537"/>
      <c r="O12" s="539"/>
      <c r="P12" s="519"/>
      <c r="Q12" s="519"/>
      <c r="R12" s="521"/>
    </row>
    <row r="13" spans="2:18" s="73" customFormat="1" ht="18.75" customHeight="1" x14ac:dyDescent="0.2">
      <c r="B13" s="529"/>
      <c r="C13" s="530"/>
      <c r="D13" s="531"/>
      <c r="E13" s="533"/>
      <c r="F13" s="535"/>
      <c r="G13" s="537"/>
      <c r="H13" s="81" t="s">
        <v>107</v>
      </c>
      <c r="I13" s="82"/>
      <c r="J13" s="82">
        <v>4</v>
      </c>
      <c r="K13" s="82"/>
      <c r="L13" s="82"/>
      <c r="M13" s="82">
        <f t="shared" si="0"/>
        <v>4</v>
      </c>
      <c r="N13" s="537"/>
      <c r="O13" s="539"/>
      <c r="P13" s="519"/>
      <c r="Q13" s="519"/>
      <c r="R13" s="521"/>
    </row>
    <row r="14" spans="2:18" s="73" customFormat="1" ht="18.75" customHeight="1" x14ac:dyDescent="0.2">
      <c r="B14" s="529"/>
      <c r="C14" s="530"/>
      <c r="D14" s="531"/>
      <c r="E14" s="541"/>
      <c r="F14" s="542"/>
      <c r="G14" s="543"/>
      <c r="H14" s="81" t="s">
        <v>108</v>
      </c>
      <c r="I14" s="82"/>
      <c r="J14" s="82">
        <v>4</v>
      </c>
      <c r="K14" s="82"/>
      <c r="L14" s="82"/>
      <c r="M14" s="82">
        <f t="shared" si="0"/>
        <v>4</v>
      </c>
      <c r="N14" s="543"/>
      <c r="O14" s="554"/>
      <c r="P14" s="540"/>
      <c r="Q14" s="540"/>
      <c r="R14" s="544"/>
    </row>
    <row r="15" spans="2:18" s="73" customFormat="1" ht="18.75" customHeight="1" x14ac:dyDescent="0.2">
      <c r="B15" s="529">
        <v>2</v>
      </c>
      <c r="C15" s="530" t="s">
        <v>22</v>
      </c>
      <c r="D15" s="531">
        <v>2</v>
      </c>
      <c r="E15" s="532">
        <v>1</v>
      </c>
      <c r="F15" s="534">
        <v>5029</v>
      </c>
      <c r="G15" s="536" t="s">
        <v>109</v>
      </c>
      <c r="H15" s="81" t="s">
        <v>110</v>
      </c>
      <c r="I15" s="82"/>
      <c r="J15" s="82">
        <v>4</v>
      </c>
      <c r="K15" s="82"/>
      <c r="L15" s="82"/>
      <c r="M15" s="82">
        <f t="shared" si="0"/>
        <v>4</v>
      </c>
      <c r="N15" s="536">
        <f>SUM(M15:M18)</f>
        <v>16</v>
      </c>
      <c r="O15" s="538">
        <f>N15*E15</f>
        <v>16</v>
      </c>
      <c r="P15" s="518">
        <v>16</v>
      </c>
      <c r="Q15" s="518">
        <v>11</v>
      </c>
      <c r="R15" s="520">
        <f>E15</f>
        <v>1</v>
      </c>
    </row>
    <row r="16" spans="2:18" s="73" customFormat="1" ht="18.75" customHeight="1" x14ac:dyDescent="0.2">
      <c r="B16" s="529"/>
      <c r="C16" s="530"/>
      <c r="D16" s="531"/>
      <c r="E16" s="533"/>
      <c r="F16" s="535"/>
      <c r="G16" s="537"/>
      <c r="H16" s="81" t="s">
        <v>111</v>
      </c>
      <c r="I16" s="82"/>
      <c r="J16" s="82">
        <v>4</v>
      </c>
      <c r="K16" s="82"/>
      <c r="L16" s="82"/>
      <c r="M16" s="82">
        <f t="shared" si="0"/>
        <v>4</v>
      </c>
      <c r="N16" s="537"/>
      <c r="O16" s="539"/>
      <c r="P16" s="519"/>
      <c r="Q16" s="519"/>
      <c r="R16" s="521"/>
    </row>
    <row r="17" spans="2:18" s="73" customFormat="1" ht="18.75" customHeight="1" x14ac:dyDescent="0.2">
      <c r="B17" s="529"/>
      <c r="C17" s="530"/>
      <c r="D17" s="531"/>
      <c r="E17" s="533"/>
      <c r="F17" s="535"/>
      <c r="G17" s="537"/>
      <c r="H17" s="81" t="s">
        <v>112</v>
      </c>
      <c r="I17" s="82"/>
      <c r="J17" s="82">
        <v>4</v>
      </c>
      <c r="K17" s="82"/>
      <c r="L17" s="82"/>
      <c r="M17" s="82">
        <f t="shared" si="0"/>
        <v>4</v>
      </c>
      <c r="N17" s="537"/>
      <c r="O17" s="539"/>
      <c r="P17" s="519"/>
      <c r="Q17" s="519"/>
      <c r="R17" s="521"/>
    </row>
    <row r="18" spans="2:18" s="73" customFormat="1" ht="18.75" customHeight="1" x14ac:dyDescent="0.2">
      <c r="B18" s="529"/>
      <c r="C18" s="530"/>
      <c r="D18" s="531"/>
      <c r="E18" s="541"/>
      <c r="F18" s="542"/>
      <c r="G18" s="543"/>
      <c r="H18" s="81" t="s">
        <v>113</v>
      </c>
      <c r="I18" s="82"/>
      <c r="J18" s="82">
        <v>4</v>
      </c>
      <c r="K18" s="82"/>
      <c r="L18" s="82"/>
      <c r="M18" s="82">
        <f t="shared" si="0"/>
        <v>4</v>
      </c>
      <c r="N18" s="543"/>
      <c r="O18" s="554"/>
      <c r="P18" s="540"/>
      <c r="Q18" s="540"/>
      <c r="R18" s="544"/>
    </row>
    <row r="19" spans="2:18" s="73" customFormat="1" ht="18.75" customHeight="1" x14ac:dyDescent="0.2">
      <c r="B19" s="529">
        <v>3</v>
      </c>
      <c r="C19" s="530" t="s">
        <v>22</v>
      </c>
      <c r="D19" s="531">
        <v>3</v>
      </c>
      <c r="E19" s="532">
        <v>1</v>
      </c>
      <c r="F19" s="534">
        <v>5031</v>
      </c>
      <c r="G19" s="536" t="s">
        <v>114</v>
      </c>
      <c r="H19" s="81" t="s">
        <v>105</v>
      </c>
      <c r="I19" s="82"/>
      <c r="J19" s="82">
        <v>4</v>
      </c>
      <c r="K19" s="82"/>
      <c r="L19" s="82"/>
      <c r="M19" s="82">
        <f t="shared" si="0"/>
        <v>4</v>
      </c>
      <c r="N19" s="536">
        <f>SUM(M19:M22)</f>
        <v>16</v>
      </c>
      <c r="O19" s="538">
        <f>N19*E19</f>
        <v>16</v>
      </c>
      <c r="P19" s="518">
        <v>16</v>
      </c>
      <c r="Q19" s="518">
        <v>11</v>
      </c>
      <c r="R19" s="520">
        <f>E19</f>
        <v>1</v>
      </c>
    </row>
    <row r="20" spans="2:18" s="73" customFormat="1" ht="18.75" customHeight="1" x14ac:dyDescent="0.2">
      <c r="B20" s="529"/>
      <c r="C20" s="530"/>
      <c r="D20" s="531"/>
      <c r="E20" s="533"/>
      <c r="F20" s="535"/>
      <c r="G20" s="537"/>
      <c r="H20" s="81" t="s">
        <v>107</v>
      </c>
      <c r="I20" s="82"/>
      <c r="J20" s="82">
        <v>4</v>
      </c>
      <c r="K20" s="82"/>
      <c r="L20" s="82"/>
      <c r="M20" s="82">
        <f t="shared" si="0"/>
        <v>4</v>
      </c>
      <c r="N20" s="537"/>
      <c r="O20" s="539"/>
      <c r="P20" s="519"/>
      <c r="Q20" s="519"/>
      <c r="R20" s="521"/>
    </row>
    <row r="21" spans="2:18" s="73" customFormat="1" ht="18.75" customHeight="1" x14ac:dyDescent="0.2">
      <c r="B21" s="529"/>
      <c r="C21" s="530"/>
      <c r="D21" s="531"/>
      <c r="E21" s="533"/>
      <c r="F21" s="535"/>
      <c r="G21" s="537"/>
      <c r="H21" s="81" t="s">
        <v>115</v>
      </c>
      <c r="I21" s="82"/>
      <c r="J21" s="82">
        <v>4</v>
      </c>
      <c r="K21" s="82"/>
      <c r="L21" s="82"/>
      <c r="M21" s="82">
        <f t="shared" si="0"/>
        <v>4</v>
      </c>
      <c r="N21" s="537"/>
      <c r="O21" s="539"/>
      <c r="P21" s="519"/>
      <c r="Q21" s="519"/>
      <c r="R21" s="521"/>
    </row>
    <row r="22" spans="2:18" s="73" customFormat="1" ht="18.75" customHeight="1" x14ac:dyDescent="0.2">
      <c r="B22" s="529"/>
      <c r="C22" s="530"/>
      <c r="D22" s="531"/>
      <c r="E22" s="541"/>
      <c r="F22" s="542"/>
      <c r="G22" s="543"/>
      <c r="H22" s="81" t="s">
        <v>113</v>
      </c>
      <c r="I22" s="82"/>
      <c r="J22" s="82">
        <v>4</v>
      </c>
      <c r="K22" s="82"/>
      <c r="L22" s="82"/>
      <c r="M22" s="82">
        <f t="shared" si="0"/>
        <v>4</v>
      </c>
      <c r="N22" s="543"/>
      <c r="O22" s="554"/>
      <c r="P22" s="540"/>
      <c r="Q22" s="540"/>
      <c r="R22" s="544"/>
    </row>
    <row r="23" spans="2:18" s="73" customFormat="1" ht="18.75" customHeight="1" x14ac:dyDescent="0.2">
      <c r="B23" s="545">
        <v>4</v>
      </c>
      <c r="C23" s="555" t="s">
        <v>22</v>
      </c>
      <c r="D23" s="551">
        <v>4</v>
      </c>
      <c r="E23" s="532">
        <v>1</v>
      </c>
      <c r="F23" s="534">
        <v>5113</v>
      </c>
      <c r="G23" s="536" t="s">
        <v>116</v>
      </c>
      <c r="H23" s="81" t="s">
        <v>117</v>
      </c>
      <c r="I23" s="82"/>
      <c r="J23" s="82">
        <v>4</v>
      </c>
      <c r="K23" s="82"/>
      <c r="L23" s="82"/>
      <c r="M23" s="82">
        <f t="shared" si="0"/>
        <v>4</v>
      </c>
      <c r="N23" s="536">
        <f>SUM(M23:M26)</f>
        <v>16</v>
      </c>
      <c r="O23" s="538">
        <f>N23*E23</f>
        <v>16</v>
      </c>
      <c r="P23" s="518">
        <v>16</v>
      </c>
      <c r="Q23" s="518">
        <v>11</v>
      </c>
      <c r="R23" s="520">
        <f>E23</f>
        <v>1</v>
      </c>
    </row>
    <row r="24" spans="2:18" s="73" customFormat="1" ht="18.75" customHeight="1" x14ac:dyDescent="0.2">
      <c r="B24" s="546"/>
      <c r="C24" s="549"/>
      <c r="D24" s="552"/>
      <c r="E24" s="533"/>
      <c r="F24" s="535"/>
      <c r="G24" s="537"/>
      <c r="H24" s="81" t="s">
        <v>115</v>
      </c>
      <c r="I24" s="82"/>
      <c r="J24" s="82">
        <v>4</v>
      </c>
      <c r="K24" s="82"/>
      <c r="L24" s="82"/>
      <c r="M24" s="82">
        <f t="shared" si="0"/>
        <v>4</v>
      </c>
      <c r="N24" s="537"/>
      <c r="O24" s="539"/>
      <c r="P24" s="519"/>
      <c r="Q24" s="519"/>
      <c r="R24" s="521"/>
    </row>
    <row r="25" spans="2:18" s="73" customFormat="1" ht="18.75" customHeight="1" x14ac:dyDescent="0.2">
      <c r="B25" s="546"/>
      <c r="C25" s="549"/>
      <c r="D25" s="552"/>
      <c r="E25" s="533"/>
      <c r="F25" s="535"/>
      <c r="G25" s="537"/>
      <c r="H25" s="81" t="s">
        <v>118</v>
      </c>
      <c r="I25" s="82"/>
      <c r="J25" s="82">
        <v>4</v>
      </c>
      <c r="K25" s="82"/>
      <c r="L25" s="82"/>
      <c r="M25" s="82">
        <f t="shared" si="0"/>
        <v>4</v>
      </c>
      <c r="N25" s="537"/>
      <c r="O25" s="539"/>
      <c r="P25" s="519"/>
      <c r="Q25" s="519"/>
      <c r="R25" s="521"/>
    </row>
    <row r="26" spans="2:18" s="73" customFormat="1" ht="18.75" customHeight="1" x14ac:dyDescent="0.2">
      <c r="B26" s="547"/>
      <c r="C26" s="550"/>
      <c r="D26" s="553"/>
      <c r="E26" s="541"/>
      <c r="F26" s="542"/>
      <c r="G26" s="543"/>
      <c r="H26" s="81" t="s">
        <v>119</v>
      </c>
      <c r="I26" s="82"/>
      <c r="J26" s="82">
        <v>4</v>
      </c>
      <c r="K26" s="82"/>
      <c r="L26" s="82"/>
      <c r="M26" s="82">
        <f t="shared" si="0"/>
        <v>4</v>
      </c>
      <c r="N26" s="543"/>
      <c r="O26" s="554"/>
      <c r="P26" s="540"/>
      <c r="Q26" s="540"/>
      <c r="R26" s="544"/>
    </row>
    <row r="27" spans="2:18" s="73" customFormat="1" ht="18.75" customHeight="1" x14ac:dyDescent="0.2">
      <c r="B27" s="529">
        <v>5</v>
      </c>
      <c r="C27" s="530" t="s">
        <v>22</v>
      </c>
      <c r="D27" s="531">
        <v>5</v>
      </c>
      <c r="E27" s="532">
        <v>1</v>
      </c>
      <c r="F27" s="534">
        <v>5179</v>
      </c>
      <c r="G27" s="536" t="s">
        <v>120</v>
      </c>
      <c r="H27" s="81" t="s">
        <v>110</v>
      </c>
      <c r="I27" s="82"/>
      <c r="J27" s="82">
        <v>4</v>
      </c>
      <c r="K27" s="82"/>
      <c r="L27" s="82"/>
      <c r="M27" s="82">
        <f t="shared" si="0"/>
        <v>4</v>
      </c>
      <c r="N27" s="536">
        <v>12</v>
      </c>
      <c r="O27" s="538">
        <f>N27*E27</f>
        <v>12</v>
      </c>
      <c r="P27" s="518">
        <v>12</v>
      </c>
      <c r="Q27" s="518">
        <v>7</v>
      </c>
      <c r="R27" s="520">
        <v>1</v>
      </c>
    </row>
    <row r="28" spans="2:18" s="73" customFormat="1" ht="18.75" customHeight="1" x14ac:dyDescent="0.2">
      <c r="B28" s="529"/>
      <c r="C28" s="530"/>
      <c r="D28" s="531"/>
      <c r="E28" s="533"/>
      <c r="F28" s="535"/>
      <c r="G28" s="537"/>
      <c r="H28" s="81" t="s">
        <v>121</v>
      </c>
      <c r="I28" s="82"/>
      <c r="J28" s="82">
        <v>4</v>
      </c>
      <c r="K28" s="82"/>
      <c r="L28" s="82"/>
      <c r="M28" s="82">
        <f t="shared" si="0"/>
        <v>4</v>
      </c>
      <c r="N28" s="537"/>
      <c r="O28" s="539"/>
      <c r="P28" s="519"/>
      <c r="Q28" s="519"/>
      <c r="R28" s="521"/>
    </row>
    <row r="29" spans="2:18" s="73" customFormat="1" ht="18.75" customHeight="1" x14ac:dyDescent="0.2">
      <c r="B29" s="529"/>
      <c r="C29" s="530"/>
      <c r="D29" s="531"/>
      <c r="E29" s="541"/>
      <c r="F29" s="542"/>
      <c r="G29" s="543"/>
      <c r="H29" s="81" t="s">
        <v>113</v>
      </c>
      <c r="I29" s="82"/>
      <c r="J29" s="82">
        <v>4</v>
      </c>
      <c r="K29" s="82"/>
      <c r="L29" s="82"/>
      <c r="M29" s="82">
        <f t="shared" si="0"/>
        <v>4</v>
      </c>
      <c r="N29" s="543"/>
      <c r="O29" s="554"/>
      <c r="P29" s="540"/>
      <c r="Q29" s="540"/>
      <c r="R29" s="544"/>
    </row>
    <row r="30" spans="2:18" s="73" customFormat="1" ht="18.75" customHeight="1" x14ac:dyDescent="0.2">
      <c r="B30" s="529">
        <v>6</v>
      </c>
      <c r="C30" s="530" t="s">
        <v>22</v>
      </c>
      <c r="D30" s="531">
        <v>6</v>
      </c>
      <c r="E30" s="532">
        <v>1</v>
      </c>
      <c r="F30" s="534">
        <v>5180</v>
      </c>
      <c r="G30" s="536" t="s">
        <v>122</v>
      </c>
      <c r="H30" s="81" t="s">
        <v>111</v>
      </c>
      <c r="I30" s="82"/>
      <c r="J30" s="82">
        <v>4</v>
      </c>
      <c r="K30" s="82"/>
      <c r="L30" s="82"/>
      <c r="M30" s="82">
        <f t="shared" si="0"/>
        <v>4</v>
      </c>
      <c r="N30" s="536">
        <f>SUM(M30:M33)</f>
        <v>16</v>
      </c>
      <c r="O30" s="86"/>
      <c r="P30" s="518">
        <v>16</v>
      </c>
      <c r="Q30" s="518">
        <v>11</v>
      </c>
      <c r="R30" s="520">
        <f>E30</f>
        <v>1</v>
      </c>
    </row>
    <row r="31" spans="2:18" s="73" customFormat="1" ht="18.75" customHeight="1" x14ac:dyDescent="0.2">
      <c r="B31" s="529"/>
      <c r="C31" s="530"/>
      <c r="D31" s="531"/>
      <c r="E31" s="533"/>
      <c r="F31" s="535"/>
      <c r="G31" s="537"/>
      <c r="H31" s="81" t="s">
        <v>117</v>
      </c>
      <c r="I31" s="82"/>
      <c r="J31" s="82">
        <v>4</v>
      </c>
      <c r="K31" s="82"/>
      <c r="L31" s="82"/>
      <c r="M31" s="82">
        <f t="shared" si="0"/>
        <v>4</v>
      </c>
      <c r="N31" s="537"/>
      <c r="O31" s="87">
        <v>16</v>
      </c>
      <c r="P31" s="519"/>
      <c r="Q31" s="519"/>
      <c r="R31" s="521"/>
    </row>
    <row r="32" spans="2:18" s="73" customFormat="1" ht="18.75" customHeight="1" x14ac:dyDescent="0.2">
      <c r="B32" s="529"/>
      <c r="C32" s="530"/>
      <c r="D32" s="531"/>
      <c r="E32" s="533"/>
      <c r="F32" s="535"/>
      <c r="G32" s="537"/>
      <c r="H32" s="81" t="s">
        <v>107</v>
      </c>
      <c r="I32" s="82"/>
      <c r="J32" s="82">
        <v>4</v>
      </c>
      <c r="K32" s="82"/>
      <c r="L32" s="82"/>
      <c r="M32" s="82">
        <f>J32</f>
        <v>4</v>
      </c>
      <c r="N32" s="537"/>
      <c r="O32" s="87"/>
      <c r="P32" s="519"/>
      <c r="Q32" s="519"/>
      <c r="R32" s="521"/>
    </row>
    <row r="33" spans="2:18" s="73" customFormat="1" ht="18.75" customHeight="1" x14ac:dyDescent="0.2">
      <c r="B33" s="529"/>
      <c r="C33" s="530"/>
      <c r="D33" s="531"/>
      <c r="E33" s="541"/>
      <c r="F33" s="542"/>
      <c r="G33" s="543"/>
      <c r="H33" s="81" t="s">
        <v>112</v>
      </c>
      <c r="I33" s="82"/>
      <c r="J33" s="82">
        <v>4</v>
      </c>
      <c r="K33" s="82"/>
      <c r="L33" s="82"/>
      <c r="M33" s="82">
        <f t="shared" si="0"/>
        <v>4</v>
      </c>
      <c r="N33" s="543"/>
      <c r="O33" s="88"/>
      <c r="P33" s="540"/>
      <c r="Q33" s="540"/>
      <c r="R33" s="544"/>
    </row>
    <row r="34" spans="2:18" s="73" customFormat="1" ht="18.75" customHeight="1" x14ac:dyDescent="0.2">
      <c r="B34" s="529">
        <v>7</v>
      </c>
      <c r="C34" s="530" t="s">
        <v>22</v>
      </c>
      <c r="D34" s="531">
        <v>7</v>
      </c>
      <c r="E34" s="532">
        <v>1</v>
      </c>
      <c r="F34" s="534">
        <v>5095</v>
      </c>
      <c r="G34" s="536" t="s">
        <v>123</v>
      </c>
      <c r="H34" s="81" t="s">
        <v>124</v>
      </c>
      <c r="I34" s="82"/>
      <c r="J34" s="82">
        <v>4</v>
      </c>
      <c r="K34" s="82"/>
      <c r="L34" s="82"/>
      <c r="M34" s="82">
        <f t="shared" si="0"/>
        <v>4</v>
      </c>
      <c r="N34" s="536">
        <f>SUM(M34:M37)</f>
        <v>16</v>
      </c>
      <c r="O34" s="86"/>
      <c r="P34" s="518">
        <v>16</v>
      </c>
      <c r="Q34" s="518">
        <v>11</v>
      </c>
      <c r="R34" s="520">
        <f>E34</f>
        <v>1</v>
      </c>
    </row>
    <row r="35" spans="2:18" s="73" customFormat="1" ht="18.75" customHeight="1" x14ac:dyDescent="0.2">
      <c r="B35" s="529"/>
      <c r="C35" s="530"/>
      <c r="D35" s="531"/>
      <c r="E35" s="533"/>
      <c r="F35" s="535"/>
      <c r="G35" s="537"/>
      <c r="H35" s="81" t="s">
        <v>110</v>
      </c>
      <c r="I35" s="82"/>
      <c r="J35" s="82">
        <v>4</v>
      </c>
      <c r="K35" s="82"/>
      <c r="L35" s="82"/>
      <c r="M35" s="82">
        <f t="shared" si="0"/>
        <v>4</v>
      </c>
      <c r="N35" s="537"/>
      <c r="O35" s="87">
        <v>16</v>
      </c>
      <c r="P35" s="519"/>
      <c r="Q35" s="519"/>
      <c r="R35" s="521"/>
    </row>
    <row r="36" spans="2:18" s="73" customFormat="1" ht="18.75" customHeight="1" x14ac:dyDescent="0.2">
      <c r="B36" s="529"/>
      <c r="C36" s="530"/>
      <c r="D36" s="531"/>
      <c r="E36" s="533"/>
      <c r="F36" s="535"/>
      <c r="G36" s="537"/>
      <c r="H36" s="81" t="s">
        <v>125</v>
      </c>
      <c r="I36" s="82"/>
      <c r="J36" s="82">
        <v>4</v>
      </c>
      <c r="K36" s="82"/>
      <c r="L36" s="82"/>
      <c r="M36" s="82">
        <f t="shared" si="0"/>
        <v>4</v>
      </c>
      <c r="N36" s="537"/>
      <c r="O36" s="87"/>
      <c r="P36" s="519"/>
      <c r="Q36" s="519"/>
      <c r="R36" s="521"/>
    </row>
    <row r="37" spans="2:18" s="73" customFormat="1" ht="18.75" customHeight="1" x14ac:dyDescent="0.2">
      <c r="B37" s="529"/>
      <c r="C37" s="530"/>
      <c r="D37" s="531"/>
      <c r="E37" s="541"/>
      <c r="F37" s="542"/>
      <c r="G37" s="543"/>
      <c r="H37" s="81" t="s">
        <v>113</v>
      </c>
      <c r="I37" s="82"/>
      <c r="J37" s="82">
        <v>4</v>
      </c>
      <c r="K37" s="82"/>
      <c r="L37" s="82"/>
      <c r="M37" s="82">
        <f t="shared" si="0"/>
        <v>4</v>
      </c>
      <c r="N37" s="543"/>
      <c r="O37" s="88"/>
      <c r="P37" s="540"/>
      <c r="Q37" s="540"/>
      <c r="R37" s="544"/>
    </row>
    <row r="38" spans="2:18" s="73" customFormat="1" ht="18.75" customHeight="1" x14ac:dyDescent="0.2">
      <c r="B38" s="545">
        <v>8</v>
      </c>
      <c r="C38" s="548"/>
      <c r="D38" s="551">
        <v>8</v>
      </c>
      <c r="E38" s="532">
        <v>1</v>
      </c>
      <c r="F38" s="534">
        <v>5097</v>
      </c>
      <c r="G38" s="536" t="s">
        <v>126</v>
      </c>
      <c r="H38" s="81" t="s">
        <v>124</v>
      </c>
      <c r="I38" s="82"/>
      <c r="J38" s="82">
        <v>4</v>
      </c>
      <c r="K38" s="82"/>
      <c r="L38" s="82"/>
      <c r="M38" s="82">
        <f t="shared" si="0"/>
        <v>4</v>
      </c>
      <c r="N38" s="536">
        <f>SUM(M38:M41)</f>
        <v>16</v>
      </c>
      <c r="O38" s="87"/>
      <c r="P38" s="518">
        <v>16</v>
      </c>
      <c r="Q38" s="518">
        <v>11</v>
      </c>
      <c r="R38" s="520">
        <f>E38</f>
        <v>1</v>
      </c>
    </row>
    <row r="39" spans="2:18" s="73" customFormat="1" ht="18.75" customHeight="1" x14ac:dyDescent="0.2">
      <c r="B39" s="546"/>
      <c r="C39" s="549"/>
      <c r="D39" s="552"/>
      <c r="E39" s="533"/>
      <c r="F39" s="535"/>
      <c r="G39" s="537"/>
      <c r="H39" s="81" t="s">
        <v>112</v>
      </c>
      <c r="I39" s="82"/>
      <c r="J39" s="82">
        <v>4</v>
      </c>
      <c r="K39" s="82"/>
      <c r="L39" s="82"/>
      <c r="M39" s="82">
        <f t="shared" si="0"/>
        <v>4</v>
      </c>
      <c r="N39" s="537"/>
      <c r="O39" s="87" t="s">
        <v>127</v>
      </c>
      <c r="P39" s="519"/>
      <c r="Q39" s="519"/>
      <c r="R39" s="521"/>
    </row>
    <row r="40" spans="2:18" s="73" customFormat="1" ht="18.75" customHeight="1" x14ac:dyDescent="0.2">
      <c r="B40" s="546"/>
      <c r="C40" s="549"/>
      <c r="D40" s="552"/>
      <c r="E40" s="533"/>
      <c r="F40" s="535"/>
      <c r="G40" s="537"/>
      <c r="H40" s="81" t="s">
        <v>113</v>
      </c>
      <c r="I40" s="82"/>
      <c r="J40" s="82">
        <v>4</v>
      </c>
      <c r="K40" s="82"/>
      <c r="L40" s="82"/>
      <c r="M40" s="82">
        <f t="shared" si="0"/>
        <v>4</v>
      </c>
      <c r="N40" s="537"/>
      <c r="O40" s="87"/>
      <c r="P40" s="519"/>
      <c r="Q40" s="519"/>
      <c r="R40" s="521"/>
    </row>
    <row r="41" spans="2:18" s="73" customFormat="1" ht="18.75" customHeight="1" x14ac:dyDescent="0.2">
      <c r="B41" s="547"/>
      <c r="C41" s="550"/>
      <c r="D41" s="553"/>
      <c r="E41" s="541"/>
      <c r="F41" s="542"/>
      <c r="G41" s="543"/>
      <c r="H41" s="81" t="s">
        <v>119</v>
      </c>
      <c r="I41" s="82"/>
      <c r="J41" s="82">
        <v>4</v>
      </c>
      <c r="K41" s="82"/>
      <c r="L41" s="82"/>
      <c r="M41" s="82">
        <f t="shared" si="0"/>
        <v>4</v>
      </c>
      <c r="N41" s="543"/>
      <c r="O41" s="87"/>
      <c r="P41" s="540"/>
      <c r="Q41" s="540"/>
      <c r="R41" s="544"/>
    </row>
    <row r="42" spans="2:18" s="73" customFormat="1" ht="18.75" customHeight="1" x14ac:dyDescent="0.2">
      <c r="B42" s="529">
        <v>9</v>
      </c>
      <c r="C42" s="530" t="s">
        <v>22</v>
      </c>
      <c r="D42" s="531">
        <v>9</v>
      </c>
      <c r="E42" s="532">
        <v>1</v>
      </c>
      <c r="F42" s="534">
        <v>5099</v>
      </c>
      <c r="G42" s="536" t="s">
        <v>128</v>
      </c>
      <c r="H42" s="81" t="s">
        <v>124</v>
      </c>
      <c r="I42" s="82"/>
      <c r="J42" s="82">
        <v>4</v>
      </c>
      <c r="K42" s="82"/>
      <c r="L42" s="82"/>
      <c r="M42" s="82">
        <f t="shared" si="0"/>
        <v>4</v>
      </c>
      <c r="N42" s="536">
        <f>SUM(M42:M45)</f>
        <v>16</v>
      </c>
      <c r="O42" s="538">
        <f>N42*E42</f>
        <v>16</v>
      </c>
      <c r="P42" s="518">
        <v>16</v>
      </c>
      <c r="Q42" s="518">
        <v>11</v>
      </c>
      <c r="R42" s="520">
        <f>E42</f>
        <v>1</v>
      </c>
    </row>
    <row r="43" spans="2:18" s="73" customFormat="1" ht="18.75" customHeight="1" x14ac:dyDescent="0.2">
      <c r="B43" s="529"/>
      <c r="C43" s="530"/>
      <c r="D43" s="531"/>
      <c r="E43" s="533"/>
      <c r="F43" s="535"/>
      <c r="G43" s="537"/>
      <c r="H43" s="81" t="s">
        <v>110</v>
      </c>
      <c r="I43" s="82"/>
      <c r="J43" s="82">
        <v>4</v>
      </c>
      <c r="K43" s="82"/>
      <c r="L43" s="82"/>
      <c r="M43" s="82">
        <f t="shared" si="0"/>
        <v>4</v>
      </c>
      <c r="N43" s="537"/>
      <c r="O43" s="539"/>
      <c r="P43" s="519"/>
      <c r="Q43" s="519"/>
      <c r="R43" s="521"/>
    </row>
    <row r="44" spans="2:18" s="73" customFormat="1" ht="18.75" customHeight="1" x14ac:dyDescent="0.2">
      <c r="B44" s="529"/>
      <c r="C44" s="530"/>
      <c r="D44" s="531"/>
      <c r="E44" s="533"/>
      <c r="F44" s="535"/>
      <c r="G44" s="537"/>
      <c r="H44" s="81" t="s">
        <v>113</v>
      </c>
      <c r="I44" s="82"/>
      <c r="J44" s="82">
        <v>4</v>
      </c>
      <c r="K44" s="82"/>
      <c r="L44" s="82"/>
      <c r="M44" s="82">
        <f t="shared" si="0"/>
        <v>4</v>
      </c>
      <c r="N44" s="537"/>
      <c r="O44" s="539"/>
      <c r="P44" s="519"/>
      <c r="Q44" s="519"/>
      <c r="R44" s="521"/>
    </row>
    <row r="45" spans="2:18" s="73" customFormat="1" ht="18.75" customHeight="1" x14ac:dyDescent="0.2">
      <c r="B45" s="529"/>
      <c r="C45" s="530"/>
      <c r="D45" s="531"/>
      <c r="E45" s="541"/>
      <c r="F45" s="542"/>
      <c r="G45" s="543"/>
      <c r="H45" s="81" t="s">
        <v>129</v>
      </c>
      <c r="I45" s="82"/>
      <c r="J45" s="82">
        <v>4</v>
      </c>
      <c r="K45" s="82"/>
      <c r="L45" s="82"/>
      <c r="M45" s="82">
        <f t="shared" si="0"/>
        <v>4</v>
      </c>
      <c r="N45" s="543"/>
      <c r="O45" s="554"/>
      <c r="P45" s="540"/>
      <c r="Q45" s="540"/>
      <c r="R45" s="544"/>
    </row>
    <row r="46" spans="2:18" s="73" customFormat="1" ht="18.75" customHeight="1" x14ac:dyDescent="0.2">
      <c r="B46" s="529">
        <v>10</v>
      </c>
      <c r="C46" s="530" t="s">
        <v>22</v>
      </c>
      <c r="D46" s="531">
        <v>10</v>
      </c>
      <c r="E46" s="532">
        <v>1</v>
      </c>
      <c r="F46" s="83"/>
      <c r="G46" s="85"/>
      <c r="H46" s="81" t="s">
        <v>110</v>
      </c>
      <c r="I46" s="82"/>
      <c r="J46" s="82">
        <v>4</v>
      </c>
      <c r="K46" s="82"/>
      <c r="L46" s="82"/>
      <c r="M46" s="82">
        <f t="shared" si="0"/>
        <v>4</v>
      </c>
      <c r="N46" s="536">
        <f>SUM(M46:M48)</f>
        <v>12</v>
      </c>
      <c r="O46" s="538">
        <f>N46*E46</f>
        <v>12</v>
      </c>
      <c r="P46" s="518">
        <v>12</v>
      </c>
      <c r="Q46" s="518">
        <v>7</v>
      </c>
      <c r="R46" s="520">
        <v>1</v>
      </c>
    </row>
    <row r="47" spans="2:18" s="73" customFormat="1" ht="18.75" customHeight="1" x14ac:dyDescent="0.2">
      <c r="B47" s="529"/>
      <c r="C47" s="530"/>
      <c r="D47" s="531"/>
      <c r="E47" s="533"/>
      <c r="F47" s="83">
        <v>5104</v>
      </c>
      <c r="G47" s="85" t="s">
        <v>130</v>
      </c>
      <c r="H47" s="81" t="s">
        <v>113</v>
      </c>
      <c r="I47" s="82"/>
      <c r="J47" s="82">
        <v>4</v>
      </c>
      <c r="K47" s="82"/>
      <c r="L47" s="82"/>
      <c r="M47" s="82">
        <f t="shared" si="0"/>
        <v>4</v>
      </c>
      <c r="N47" s="537"/>
      <c r="O47" s="539"/>
      <c r="P47" s="519"/>
      <c r="Q47" s="519"/>
      <c r="R47" s="521"/>
    </row>
    <row r="48" spans="2:18" s="73" customFormat="1" ht="18.75" customHeight="1" x14ac:dyDescent="0.2">
      <c r="B48" s="529"/>
      <c r="C48" s="530"/>
      <c r="D48" s="531"/>
      <c r="E48" s="541"/>
      <c r="F48" s="83"/>
      <c r="G48" s="85"/>
      <c r="H48" s="81" t="s">
        <v>119</v>
      </c>
      <c r="I48" s="82"/>
      <c r="J48" s="82">
        <v>4</v>
      </c>
      <c r="K48" s="82"/>
      <c r="L48" s="82"/>
      <c r="M48" s="82">
        <f t="shared" si="0"/>
        <v>4</v>
      </c>
      <c r="N48" s="543"/>
      <c r="O48" s="554"/>
      <c r="P48" s="540"/>
      <c r="Q48" s="540"/>
      <c r="R48" s="544"/>
    </row>
    <row r="49" spans="2:18" s="73" customFormat="1" ht="18.75" customHeight="1" x14ac:dyDescent="0.2">
      <c r="B49" s="529">
        <v>11</v>
      </c>
      <c r="C49" s="530" t="s">
        <v>22</v>
      </c>
      <c r="D49" s="531">
        <v>11</v>
      </c>
      <c r="E49" s="532">
        <v>1</v>
      </c>
      <c r="F49" s="534">
        <v>5105</v>
      </c>
      <c r="G49" s="536" t="s">
        <v>89</v>
      </c>
      <c r="H49" s="81" t="s">
        <v>131</v>
      </c>
      <c r="I49" s="82"/>
      <c r="J49" s="82">
        <v>4</v>
      </c>
      <c r="K49" s="82"/>
      <c r="L49" s="82"/>
      <c r="M49" s="82">
        <f t="shared" si="0"/>
        <v>4</v>
      </c>
      <c r="N49" s="85"/>
      <c r="O49" s="91"/>
      <c r="P49" s="92"/>
      <c r="Q49" s="92"/>
      <c r="R49" s="520">
        <v>1</v>
      </c>
    </row>
    <row r="50" spans="2:18" s="73" customFormat="1" ht="18.75" customHeight="1" x14ac:dyDescent="0.2">
      <c r="B50" s="529"/>
      <c r="C50" s="530"/>
      <c r="D50" s="531"/>
      <c r="E50" s="533"/>
      <c r="F50" s="535"/>
      <c r="G50" s="537"/>
      <c r="H50" s="81" t="s">
        <v>132</v>
      </c>
      <c r="I50" s="82"/>
      <c r="J50" s="82">
        <v>4</v>
      </c>
      <c r="K50" s="82"/>
      <c r="L50" s="82"/>
      <c r="M50" s="82">
        <f t="shared" si="0"/>
        <v>4</v>
      </c>
      <c r="N50" s="85">
        <v>12</v>
      </c>
      <c r="O50" s="91" t="s">
        <v>133</v>
      </c>
      <c r="P50" s="92">
        <v>12</v>
      </c>
      <c r="Q50" s="92">
        <v>7</v>
      </c>
      <c r="R50" s="521"/>
    </row>
    <row r="51" spans="2:18" s="73" customFormat="1" ht="18.75" customHeight="1" x14ac:dyDescent="0.2">
      <c r="B51" s="529"/>
      <c r="C51" s="530"/>
      <c r="D51" s="531"/>
      <c r="E51" s="541"/>
      <c r="F51" s="542"/>
      <c r="G51" s="543"/>
      <c r="H51" s="81" t="s">
        <v>134</v>
      </c>
      <c r="I51" s="82"/>
      <c r="J51" s="82">
        <v>4</v>
      </c>
      <c r="K51" s="82"/>
      <c r="L51" s="82"/>
      <c r="M51" s="82">
        <f t="shared" si="0"/>
        <v>4</v>
      </c>
      <c r="N51" s="85"/>
      <c r="O51" s="91"/>
      <c r="P51" s="92"/>
      <c r="Q51" s="92"/>
      <c r="R51" s="544"/>
    </row>
    <row r="52" spans="2:18" s="73" customFormat="1" ht="18.75" customHeight="1" x14ac:dyDescent="0.2">
      <c r="B52" s="529">
        <v>12</v>
      </c>
      <c r="C52" s="530" t="s">
        <v>22</v>
      </c>
      <c r="D52" s="531">
        <v>12</v>
      </c>
      <c r="E52" s="532">
        <v>1</v>
      </c>
      <c r="F52" s="534">
        <v>5107</v>
      </c>
      <c r="G52" s="536" t="s">
        <v>135</v>
      </c>
      <c r="H52" s="81" t="s">
        <v>136</v>
      </c>
      <c r="I52" s="82"/>
      <c r="J52" s="82">
        <v>4</v>
      </c>
      <c r="K52" s="82"/>
      <c r="L52" s="82"/>
      <c r="M52" s="82">
        <f>J52</f>
        <v>4</v>
      </c>
      <c r="N52" s="536">
        <f>SUM(M52:M55)</f>
        <v>16</v>
      </c>
      <c r="O52" s="538">
        <f>N52*E52</f>
        <v>16</v>
      </c>
      <c r="P52" s="518">
        <v>16</v>
      </c>
      <c r="Q52" s="518">
        <v>11</v>
      </c>
      <c r="R52" s="520">
        <f>E52</f>
        <v>1</v>
      </c>
    </row>
    <row r="53" spans="2:18" s="73" customFormat="1" ht="18.75" customHeight="1" x14ac:dyDescent="0.2">
      <c r="B53" s="529"/>
      <c r="C53" s="530"/>
      <c r="D53" s="531"/>
      <c r="E53" s="533"/>
      <c r="F53" s="535"/>
      <c r="G53" s="537"/>
      <c r="H53" s="81" t="s">
        <v>137</v>
      </c>
      <c r="I53" s="82"/>
      <c r="J53" s="82">
        <v>4</v>
      </c>
      <c r="K53" s="82"/>
      <c r="L53" s="82"/>
      <c r="M53" s="82">
        <f>J53</f>
        <v>4</v>
      </c>
      <c r="N53" s="537"/>
      <c r="O53" s="539"/>
      <c r="P53" s="519"/>
      <c r="Q53" s="519"/>
      <c r="R53" s="521"/>
    </row>
    <row r="54" spans="2:18" s="73" customFormat="1" ht="18.75" customHeight="1" x14ac:dyDescent="0.2">
      <c r="B54" s="529"/>
      <c r="C54" s="530"/>
      <c r="D54" s="531"/>
      <c r="E54" s="533"/>
      <c r="F54" s="535"/>
      <c r="G54" s="537"/>
      <c r="H54" s="81" t="s">
        <v>138</v>
      </c>
      <c r="I54" s="82"/>
      <c r="J54" s="82">
        <v>4</v>
      </c>
      <c r="K54" s="82"/>
      <c r="L54" s="82"/>
      <c r="M54" s="82">
        <f>J54</f>
        <v>4</v>
      </c>
      <c r="N54" s="537"/>
      <c r="O54" s="539"/>
      <c r="P54" s="519"/>
      <c r="Q54" s="519"/>
      <c r="R54" s="521"/>
    </row>
    <row r="55" spans="2:18" s="73" customFormat="1" ht="18.75" customHeight="1" x14ac:dyDescent="0.2">
      <c r="B55" s="529"/>
      <c r="C55" s="530"/>
      <c r="D55" s="531"/>
      <c r="E55" s="541"/>
      <c r="F55" s="542"/>
      <c r="G55" s="543"/>
      <c r="H55" s="81" t="s">
        <v>139</v>
      </c>
      <c r="I55" s="82"/>
      <c r="J55" s="82">
        <v>4</v>
      </c>
      <c r="K55" s="82"/>
      <c r="L55" s="82"/>
      <c r="M55" s="82">
        <f>J55</f>
        <v>4</v>
      </c>
      <c r="N55" s="543"/>
      <c r="O55" s="554"/>
      <c r="P55" s="540"/>
      <c r="Q55" s="540"/>
      <c r="R55" s="544"/>
    </row>
    <row r="56" spans="2:18" s="73" customFormat="1" ht="14.25" customHeight="1" x14ac:dyDescent="0.2">
      <c r="B56" s="529">
        <v>13</v>
      </c>
      <c r="C56" s="530" t="s">
        <v>22</v>
      </c>
      <c r="D56" s="531">
        <v>13</v>
      </c>
      <c r="E56" s="532">
        <v>1</v>
      </c>
      <c r="F56" s="534">
        <v>5032</v>
      </c>
      <c r="G56" s="536" t="s">
        <v>140</v>
      </c>
      <c r="H56" s="81" t="s">
        <v>141</v>
      </c>
      <c r="I56" s="82"/>
      <c r="J56" s="82">
        <v>4</v>
      </c>
      <c r="K56" s="82"/>
      <c r="L56" s="82"/>
      <c r="M56" s="82">
        <f t="shared" ref="M56:M93" si="1">J56</f>
        <v>4</v>
      </c>
      <c r="N56" s="536">
        <f>SUM(M56:M59)</f>
        <v>16</v>
      </c>
      <c r="O56" s="538">
        <f>N56*E56</f>
        <v>16</v>
      </c>
      <c r="P56" s="518">
        <v>16</v>
      </c>
      <c r="Q56" s="518">
        <v>11</v>
      </c>
      <c r="R56" s="520">
        <f>E56</f>
        <v>1</v>
      </c>
    </row>
    <row r="57" spans="2:18" s="73" customFormat="1" ht="14.25" customHeight="1" x14ac:dyDescent="0.2">
      <c r="B57" s="529"/>
      <c r="C57" s="530"/>
      <c r="D57" s="531"/>
      <c r="E57" s="533"/>
      <c r="F57" s="535"/>
      <c r="G57" s="537"/>
      <c r="H57" s="81" t="s">
        <v>107</v>
      </c>
      <c r="I57" s="82"/>
      <c r="J57" s="82">
        <v>4</v>
      </c>
      <c r="K57" s="82"/>
      <c r="L57" s="82"/>
      <c r="M57" s="82">
        <f t="shared" si="1"/>
        <v>4</v>
      </c>
      <c r="N57" s="537"/>
      <c r="O57" s="539"/>
      <c r="P57" s="519"/>
      <c r="Q57" s="519"/>
      <c r="R57" s="521"/>
    </row>
    <row r="58" spans="2:18" s="73" customFormat="1" ht="14.25" customHeight="1" x14ac:dyDescent="0.2">
      <c r="B58" s="529"/>
      <c r="C58" s="530"/>
      <c r="D58" s="531"/>
      <c r="E58" s="533"/>
      <c r="F58" s="535"/>
      <c r="G58" s="537"/>
      <c r="H58" s="81" t="s">
        <v>115</v>
      </c>
      <c r="I58" s="82"/>
      <c r="J58" s="82">
        <v>4</v>
      </c>
      <c r="K58" s="82"/>
      <c r="L58" s="82"/>
      <c r="M58" s="82">
        <f t="shared" si="1"/>
        <v>4</v>
      </c>
      <c r="N58" s="537"/>
      <c r="O58" s="539"/>
      <c r="P58" s="519"/>
      <c r="Q58" s="519"/>
      <c r="R58" s="521"/>
    </row>
    <row r="59" spans="2:18" s="73" customFormat="1" ht="14.25" customHeight="1" x14ac:dyDescent="0.2">
      <c r="B59" s="529"/>
      <c r="C59" s="530"/>
      <c r="D59" s="531"/>
      <c r="E59" s="541"/>
      <c r="F59" s="542"/>
      <c r="G59" s="543"/>
      <c r="H59" s="81" t="s">
        <v>113</v>
      </c>
      <c r="I59" s="82"/>
      <c r="J59" s="82">
        <v>4</v>
      </c>
      <c r="K59" s="82"/>
      <c r="L59" s="82"/>
      <c r="M59" s="82">
        <f t="shared" si="1"/>
        <v>4</v>
      </c>
      <c r="N59" s="543"/>
      <c r="O59" s="554"/>
      <c r="P59" s="540"/>
      <c r="Q59" s="540"/>
      <c r="R59" s="544"/>
    </row>
    <row r="60" spans="2:18" s="73" customFormat="1" ht="14.25" customHeight="1" x14ac:dyDescent="0.2">
      <c r="B60" s="529">
        <v>14</v>
      </c>
      <c r="C60" s="530" t="s">
        <v>22</v>
      </c>
      <c r="D60" s="531">
        <v>14</v>
      </c>
      <c r="E60" s="532">
        <v>1</v>
      </c>
      <c r="F60" s="534">
        <v>5114</v>
      </c>
      <c r="G60" s="536" t="s">
        <v>142</v>
      </c>
      <c r="H60" s="81" t="s">
        <v>117</v>
      </c>
      <c r="I60" s="82"/>
      <c r="J60" s="82">
        <v>4</v>
      </c>
      <c r="K60" s="82"/>
      <c r="L60" s="82"/>
      <c r="M60" s="82">
        <f t="shared" si="1"/>
        <v>4</v>
      </c>
      <c r="N60" s="536">
        <f>SUM(M60:M63)</f>
        <v>16</v>
      </c>
      <c r="O60" s="538">
        <f>N60*E60</f>
        <v>16</v>
      </c>
      <c r="P60" s="518">
        <v>16</v>
      </c>
      <c r="Q60" s="518">
        <v>11</v>
      </c>
      <c r="R60" s="520">
        <f>E60</f>
        <v>1</v>
      </c>
    </row>
    <row r="61" spans="2:18" s="73" customFormat="1" ht="14.25" customHeight="1" x14ac:dyDescent="0.2">
      <c r="B61" s="529"/>
      <c r="C61" s="530"/>
      <c r="D61" s="531"/>
      <c r="E61" s="533"/>
      <c r="F61" s="535"/>
      <c r="G61" s="537"/>
      <c r="H61" s="81" t="s">
        <v>115</v>
      </c>
      <c r="I61" s="82"/>
      <c r="J61" s="82">
        <v>4</v>
      </c>
      <c r="K61" s="82"/>
      <c r="L61" s="82"/>
      <c r="M61" s="82">
        <f t="shared" si="1"/>
        <v>4</v>
      </c>
      <c r="N61" s="537"/>
      <c r="O61" s="539"/>
      <c r="P61" s="519"/>
      <c r="Q61" s="519"/>
      <c r="R61" s="521"/>
    </row>
    <row r="62" spans="2:18" s="73" customFormat="1" ht="14.25" customHeight="1" x14ac:dyDescent="0.2">
      <c r="B62" s="529"/>
      <c r="C62" s="530"/>
      <c r="D62" s="531"/>
      <c r="E62" s="533"/>
      <c r="F62" s="535"/>
      <c r="G62" s="537"/>
      <c r="H62" s="81" t="s">
        <v>118</v>
      </c>
      <c r="I62" s="82"/>
      <c r="J62" s="82">
        <v>4</v>
      </c>
      <c r="K62" s="82"/>
      <c r="L62" s="82"/>
      <c r="M62" s="82">
        <f t="shared" si="1"/>
        <v>4</v>
      </c>
      <c r="N62" s="537"/>
      <c r="O62" s="539"/>
      <c r="P62" s="519"/>
      <c r="Q62" s="519"/>
      <c r="R62" s="521"/>
    </row>
    <row r="63" spans="2:18" s="73" customFormat="1" ht="14.25" customHeight="1" x14ac:dyDescent="0.2">
      <c r="B63" s="529"/>
      <c r="C63" s="530"/>
      <c r="D63" s="531"/>
      <c r="E63" s="541"/>
      <c r="F63" s="542"/>
      <c r="G63" s="543"/>
      <c r="H63" s="81" t="s">
        <v>119</v>
      </c>
      <c r="I63" s="82"/>
      <c r="J63" s="82">
        <v>4</v>
      </c>
      <c r="K63" s="82"/>
      <c r="L63" s="82"/>
      <c r="M63" s="82">
        <f t="shared" si="1"/>
        <v>4</v>
      </c>
      <c r="N63" s="543"/>
      <c r="O63" s="554"/>
      <c r="P63" s="540"/>
      <c r="Q63" s="540"/>
      <c r="R63" s="544"/>
    </row>
    <row r="64" spans="2:18" s="73" customFormat="1" ht="14.25" customHeight="1" x14ac:dyDescent="0.2">
      <c r="B64" s="529">
        <v>15</v>
      </c>
      <c r="C64" s="530" t="s">
        <v>22</v>
      </c>
      <c r="D64" s="531">
        <v>15</v>
      </c>
      <c r="E64" s="532">
        <v>1</v>
      </c>
      <c r="F64" s="534">
        <v>5181</v>
      </c>
      <c r="G64" s="536" t="s">
        <v>143</v>
      </c>
      <c r="H64" s="81" t="s">
        <v>111</v>
      </c>
      <c r="I64" s="82"/>
      <c r="J64" s="82">
        <v>4</v>
      </c>
      <c r="K64" s="82"/>
      <c r="L64" s="82"/>
      <c r="M64" s="82">
        <f t="shared" si="1"/>
        <v>4</v>
      </c>
      <c r="N64" s="536">
        <f>SUM(M64:M67)</f>
        <v>16</v>
      </c>
      <c r="O64" s="538">
        <f>N64*E64</f>
        <v>16</v>
      </c>
      <c r="P64" s="518">
        <v>16</v>
      </c>
      <c r="Q64" s="518">
        <v>11</v>
      </c>
      <c r="R64" s="520">
        <f>E64</f>
        <v>1</v>
      </c>
    </row>
    <row r="65" spans="2:18" s="73" customFormat="1" ht="14.25" customHeight="1" x14ac:dyDescent="0.2">
      <c r="B65" s="529"/>
      <c r="C65" s="530"/>
      <c r="D65" s="531"/>
      <c r="E65" s="533"/>
      <c r="F65" s="535"/>
      <c r="G65" s="537"/>
      <c r="H65" s="81" t="s">
        <v>117</v>
      </c>
      <c r="I65" s="82"/>
      <c r="J65" s="82">
        <v>4</v>
      </c>
      <c r="K65" s="82"/>
      <c r="L65" s="82"/>
      <c r="M65" s="82">
        <f t="shared" si="1"/>
        <v>4</v>
      </c>
      <c r="N65" s="537"/>
      <c r="O65" s="539"/>
      <c r="P65" s="519"/>
      <c r="Q65" s="519"/>
      <c r="R65" s="521"/>
    </row>
    <row r="66" spans="2:18" s="73" customFormat="1" ht="14.25" customHeight="1" x14ac:dyDescent="0.2">
      <c r="B66" s="529"/>
      <c r="C66" s="530"/>
      <c r="D66" s="531"/>
      <c r="E66" s="533"/>
      <c r="F66" s="535"/>
      <c r="G66" s="537"/>
      <c r="H66" s="81" t="s">
        <v>107</v>
      </c>
      <c r="I66" s="82"/>
      <c r="J66" s="82">
        <v>4</v>
      </c>
      <c r="K66" s="82"/>
      <c r="L66" s="82"/>
      <c r="M66" s="82">
        <f t="shared" si="1"/>
        <v>4</v>
      </c>
      <c r="N66" s="537"/>
      <c r="O66" s="539"/>
      <c r="P66" s="519"/>
      <c r="Q66" s="519"/>
      <c r="R66" s="521"/>
    </row>
    <row r="67" spans="2:18" s="73" customFormat="1" ht="14.25" customHeight="1" x14ac:dyDescent="0.2">
      <c r="B67" s="529"/>
      <c r="C67" s="530"/>
      <c r="D67" s="531"/>
      <c r="E67" s="541"/>
      <c r="F67" s="542"/>
      <c r="G67" s="543"/>
      <c r="H67" s="81" t="s">
        <v>112</v>
      </c>
      <c r="I67" s="82"/>
      <c r="J67" s="82">
        <v>4</v>
      </c>
      <c r="K67" s="82"/>
      <c r="L67" s="82"/>
      <c r="M67" s="82">
        <f t="shared" si="1"/>
        <v>4</v>
      </c>
      <c r="N67" s="543"/>
      <c r="O67" s="554"/>
      <c r="P67" s="540"/>
      <c r="Q67" s="540"/>
      <c r="R67" s="544"/>
    </row>
    <row r="68" spans="2:18" s="73" customFormat="1" ht="14.25" customHeight="1" x14ac:dyDescent="0.2">
      <c r="B68" s="545">
        <v>16</v>
      </c>
      <c r="C68" s="555" t="s">
        <v>22</v>
      </c>
      <c r="D68" s="551">
        <v>16</v>
      </c>
      <c r="E68" s="532">
        <v>1</v>
      </c>
      <c r="F68" s="83"/>
      <c r="G68" s="85"/>
      <c r="H68" s="81" t="s">
        <v>144</v>
      </c>
      <c r="I68" s="82"/>
      <c r="J68" s="82">
        <v>4</v>
      </c>
      <c r="K68" s="82"/>
      <c r="L68" s="82"/>
      <c r="M68" s="82">
        <f t="shared" si="1"/>
        <v>4</v>
      </c>
      <c r="N68" s="536">
        <f>SUM(M68:M71)</f>
        <v>16</v>
      </c>
      <c r="O68" s="538">
        <f>N68*E68</f>
        <v>16</v>
      </c>
      <c r="P68" s="518">
        <v>16</v>
      </c>
      <c r="Q68" s="518">
        <v>11</v>
      </c>
      <c r="R68" s="520">
        <f>E68</f>
        <v>1</v>
      </c>
    </row>
    <row r="69" spans="2:18" s="73" customFormat="1" ht="14.25" customHeight="1" x14ac:dyDescent="0.2">
      <c r="B69" s="546"/>
      <c r="C69" s="549"/>
      <c r="D69" s="552"/>
      <c r="E69" s="533"/>
      <c r="F69" s="83">
        <v>5096</v>
      </c>
      <c r="G69" s="85" t="s">
        <v>145</v>
      </c>
      <c r="H69" s="81" t="s">
        <v>110</v>
      </c>
      <c r="I69" s="82"/>
      <c r="J69" s="82">
        <v>4</v>
      </c>
      <c r="K69" s="82"/>
      <c r="L69" s="82"/>
      <c r="M69" s="82">
        <f t="shared" si="1"/>
        <v>4</v>
      </c>
      <c r="N69" s="537"/>
      <c r="O69" s="539"/>
      <c r="P69" s="519"/>
      <c r="Q69" s="519"/>
      <c r="R69" s="521"/>
    </row>
    <row r="70" spans="2:18" s="73" customFormat="1" ht="14.25" customHeight="1" x14ac:dyDescent="0.2">
      <c r="B70" s="546"/>
      <c r="C70" s="549"/>
      <c r="D70" s="552"/>
      <c r="E70" s="533"/>
      <c r="F70" s="83"/>
      <c r="G70" s="85"/>
      <c r="H70" s="81" t="s">
        <v>125</v>
      </c>
      <c r="I70" s="82"/>
      <c r="J70" s="82">
        <v>4</v>
      </c>
      <c r="K70" s="82"/>
      <c r="L70" s="82"/>
      <c r="M70" s="82">
        <f t="shared" si="1"/>
        <v>4</v>
      </c>
      <c r="N70" s="537"/>
      <c r="O70" s="539"/>
      <c r="P70" s="519"/>
      <c r="Q70" s="519"/>
      <c r="R70" s="521"/>
    </row>
    <row r="71" spans="2:18" s="73" customFormat="1" ht="14.25" customHeight="1" x14ac:dyDescent="0.2">
      <c r="B71" s="547"/>
      <c r="C71" s="550"/>
      <c r="D71" s="553"/>
      <c r="E71" s="541"/>
      <c r="F71" s="83"/>
      <c r="G71" s="85"/>
      <c r="H71" s="81" t="s">
        <v>119</v>
      </c>
      <c r="I71" s="82"/>
      <c r="J71" s="82">
        <v>4</v>
      </c>
      <c r="K71" s="82"/>
      <c r="L71" s="82"/>
      <c r="M71" s="82">
        <f t="shared" si="1"/>
        <v>4</v>
      </c>
      <c r="N71" s="543"/>
      <c r="O71" s="554"/>
      <c r="P71" s="540"/>
      <c r="Q71" s="540"/>
      <c r="R71" s="544"/>
    </row>
    <row r="72" spans="2:18" s="73" customFormat="1" ht="14.25" customHeight="1" x14ac:dyDescent="0.2">
      <c r="B72" s="529">
        <v>17</v>
      </c>
      <c r="C72" s="530" t="s">
        <v>22</v>
      </c>
      <c r="D72" s="531">
        <v>17</v>
      </c>
      <c r="E72" s="532">
        <v>1</v>
      </c>
      <c r="F72" s="534">
        <v>5025</v>
      </c>
      <c r="G72" s="536" t="s">
        <v>146</v>
      </c>
      <c r="H72" s="81" t="s">
        <v>144</v>
      </c>
      <c r="I72" s="82"/>
      <c r="J72" s="82">
        <v>4</v>
      </c>
      <c r="K72" s="82"/>
      <c r="L72" s="82"/>
      <c r="M72" s="82">
        <f t="shared" si="1"/>
        <v>4</v>
      </c>
      <c r="N72" s="536">
        <v>16</v>
      </c>
      <c r="O72" s="538">
        <f>N72*E72</f>
        <v>16</v>
      </c>
      <c r="P72" s="518">
        <v>16</v>
      </c>
      <c r="Q72" s="518">
        <v>11</v>
      </c>
      <c r="R72" s="520">
        <v>1</v>
      </c>
    </row>
    <row r="73" spans="2:18" s="73" customFormat="1" ht="14.25" customHeight="1" x14ac:dyDescent="0.2">
      <c r="B73" s="529"/>
      <c r="C73" s="530"/>
      <c r="D73" s="531"/>
      <c r="E73" s="533"/>
      <c r="F73" s="535"/>
      <c r="G73" s="537"/>
      <c r="H73" s="81" t="s">
        <v>106</v>
      </c>
      <c r="I73" s="82"/>
      <c r="J73" s="82">
        <v>4</v>
      </c>
      <c r="K73" s="82"/>
      <c r="L73" s="82"/>
      <c r="M73" s="82">
        <v>4</v>
      </c>
      <c r="N73" s="537"/>
      <c r="O73" s="539"/>
      <c r="P73" s="519"/>
      <c r="Q73" s="519"/>
      <c r="R73" s="521"/>
    </row>
    <row r="74" spans="2:18" s="73" customFormat="1" ht="14.25" customHeight="1" x14ac:dyDescent="0.2">
      <c r="B74" s="529"/>
      <c r="C74" s="530"/>
      <c r="D74" s="531"/>
      <c r="E74" s="533"/>
      <c r="F74" s="535"/>
      <c r="G74" s="537"/>
      <c r="H74" s="81" t="s">
        <v>107</v>
      </c>
      <c r="I74" s="82"/>
      <c r="J74" s="82">
        <v>4</v>
      </c>
      <c r="K74" s="82"/>
      <c r="L74" s="82"/>
      <c r="M74" s="82">
        <f t="shared" si="1"/>
        <v>4</v>
      </c>
      <c r="N74" s="537"/>
      <c r="O74" s="539"/>
      <c r="P74" s="519"/>
      <c r="Q74" s="519"/>
      <c r="R74" s="521"/>
    </row>
    <row r="75" spans="2:18" s="73" customFormat="1" ht="14.25" customHeight="1" x14ac:dyDescent="0.2">
      <c r="B75" s="529"/>
      <c r="C75" s="530"/>
      <c r="D75" s="531"/>
      <c r="E75" s="541"/>
      <c r="F75" s="542"/>
      <c r="G75" s="543"/>
      <c r="H75" s="81" t="s">
        <v>147</v>
      </c>
      <c r="I75" s="82"/>
      <c r="J75" s="82">
        <v>4</v>
      </c>
      <c r="K75" s="82"/>
      <c r="L75" s="82"/>
      <c r="M75" s="82">
        <f t="shared" si="1"/>
        <v>4</v>
      </c>
      <c r="N75" s="543"/>
      <c r="O75" s="554"/>
      <c r="P75" s="540"/>
      <c r="Q75" s="540"/>
      <c r="R75" s="544"/>
    </row>
    <row r="76" spans="2:18" s="73" customFormat="1" ht="14.25" customHeight="1" x14ac:dyDescent="0.2">
      <c r="B76" s="529">
        <v>18</v>
      </c>
      <c r="C76" s="530" t="s">
        <v>22</v>
      </c>
      <c r="D76" s="531">
        <v>18</v>
      </c>
      <c r="E76" s="532">
        <v>1</v>
      </c>
      <c r="F76" s="83"/>
      <c r="G76" s="85"/>
      <c r="H76" s="81" t="s">
        <v>110</v>
      </c>
      <c r="I76" s="82"/>
      <c r="J76" s="82">
        <v>4</v>
      </c>
      <c r="K76" s="82"/>
      <c r="L76" s="82"/>
      <c r="M76" s="82">
        <f t="shared" si="1"/>
        <v>4</v>
      </c>
      <c r="N76" s="536">
        <f>SUM(M76:M79)</f>
        <v>16</v>
      </c>
      <c r="O76" s="86"/>
      <c r="P76" s="518">
        <v>16</v>
      </c>
      <c r="Q76" s="518">
        <v>11</v>
      </c>
      <c r="R76" s="520">
        <f>E76</f>
        <v>1</v>
      </c>
    </row>
    <row r="77" spans="2:18" s="73" customFormat="1" ht="14.25" customHeight="1" x14ac:dyDescent="0.2">
      <c r="B77" s="529"/>
      <c r="C77" s="530"/>
      <c r="D77" s="531"/>
      <c r="E77" s="533"/>
      <c r="F77" s="83">
        <v>5030</v>
      </c>
      <c r="G77" s="85" t="s">
        <v>148</v>
      </c>
      <c r="H77" s="81" t="s">
        <v>111</v>
      </c>
      <c r="I77" s="82"/>
      <c r="J77" s="82">
        <v>4</v>
      </c>
      <c r="K77" s="82"/>
      <c r="L77" s="82"/>
      <c r="M77" s="82">
        <f t="shared" si="1"/>
        <v>4</v>
      </c>
      <c r="N77" s="537"/>
      <c r="O77" s="87">
        <v>16</v>
      </c>
      <c r="P77" s="519"/>
      <c r="Q77" s="519"/>
      <c r="R77" s="521"/>
    </row>
    <row r="78" spans="2:18" s="73" customFormat="1" ht="14.25" customHeight="1" x14ac:dyDescent="0.2">
      <c r="B78" s="529"/>
      <c r="C78" s="530"/>
      <c r="D78" s="531"/>
      <c r="E78" s="533"/>
      <c r="F78" s="83"/>
      <c r="G78" s="85"/>
      <c r="H78" s="81" t="s">
        <v>112</v>
      </c>
      <c r="I78" s="82"/>
      <c r="J78" s="82">
        <v>4</v>
      </c>
      <c r="K78" s="82"/>
      <c r="L78" s="82"/>
      <c r="M78" s="82">
        <f t="shared" si="1"/>
        <v>4</v>
      </c>
      <c r="N78" s="537"/>
      <c r="O78" s="87"/>
      <c r="P78" s="519"/>
      <c r="Q78" s="519"/>
      <c r="R78" s="521"/>
    </row>
    <row r="79" spans="2:18" s="73" customFormat="1" ht="14.25" customHeight="1" x14ac:dyDescent="0.2">
      <c r="B79" s="529"/>
      <c r="C79" s="530"/>
      <c r="D79" s="531"/>
      <c r="E79" s="541"/>
      <c r="F79" s="83"/>
      <c r="G79" s="85"/>
      <c r="H79" s="81" t="s">
        <v>113</v>
      </c>
      <c r="I79" s="82"/>
      <c r="J79" s="82">
        <v>4</v>
      </c>
      <c r="K79" s="82"/>
      <c r="L79" s="82"/>
      <c r="M79" s="82">
        <f t="shared" si="1"/>
        <v>4</v>
      </c>
      <c r="N79" s="543"/>
      <c r="O79" s="88"/>
      <c r="P79" s="540"/>
      <c r="Q79" s="540"/>
      <c r="R79" s="544"/>
    </row>
    <row r="80" spans="2:18" s="73" customFormat="1" ht="14.25" customHeight="1" x14ac:dyDescent="0.2">
      <c r="B80" s="545">
        <v>19</v>
      </c>
      <c r="C80" s="548"/>
      <c r="D80" s="551">
        <v>19</v>
      </c>
      <c r="E80" s="532">
        <v>1</v>
      </c>
      <c r="F80" s="80"/>
      <c r="G80" s="89"/>
      <c r="H80" s="81" t="s">
        <v>141</v>
      </c>
      <c r="I80" s="82"/>
      <c r="J80" s="82">
        <v>4</v>
      </c>
      <c r="K80" s="82"/>
      <c r="L80" s="82"/>
      <c r="M80" s="82">
        <f t="shared" si="1"/>
        <v>4</v>
      </c>
      <c r="N80" s="536">
        <f>SUM(M80:M83)</f>
        <v>16</v>
      </c>
      <c r="O80" s="87"/>
      <c r="P80" s="518">
        <v>16</v>
      </c>
      <c r="Q80" s="518">
        <v>11</v>
      </c>
      <c r="R80" s="520">
        <f>E80</f>
        <v>1</v>
      </c>
    </row>
    <row r="81" spans="2:18" s="73" customFormat="1" ht="14.25" customHeight="1" x14ac:dyDescent="0.2">
      <c r="B81" s="546"/>
      <c r="C81" s="549"/>
      <c r="D81" s="552"/>
      <c r="E81" s="533"/>
      <c r="F81" s="83"/>
      <c r="G81" s="85"/>
      <c r="H81" s="81" t="s">
        <v>112</v>
      </c>
      <c r="I81" s="82"/>
      <c r="J81" s="82">
        <v>4</v>
      </c>
      <c r="K81" s="82"/>
      <c r="L81" s="82"/>
      <c r="M81" s="82">
        <f t="shared" si="1"/>
        <v>4</v>
      </c>
      <c r="N81" s="537"/>
      <c r="O81" s="87" t="s">
        <v>127</v>
      </c>
      <c r="P81" s="519"/>
      <c r="Q81" s="519"/>
      <c r="R81" s="521"/>
    </row>
    <row r="82" spans="2:18" s="73" customFormat="1" ht="14.25" customHeight="1" x14ac:dyDescent="0.2">
      <c r="B82" s="546"/>
      <c r="C82" s="549"/>
      <c r="D82" s="552"/>
      <c r="E82" s="533"/>
      <c r="F82" s="83">
        <v>5098</v>
      </c>
      <c r="G82" s="85" t="s">
        <v>149</v>
      </c>
      <c r="H82" s="81" t="s">
        <v>113</v>
      </c>
      <c r="I82" s="82"/>
      <c r="J82" s="82">
        <v>4</v>
      </c>
      <c r="K82" s="82"/>
      <c r="L82" s="82"/>
      <c r="M82" s="82">
        <f t="shared" si="1"/>
        <v>4</v>
      </c>
      <c r="N82" s="537"/>
      <c r="O82" s="87"/>
      <c r="P82" s="519"/>
      <c r="Q82" s="519"/>
      <c r="R82" s="521"/>
    </row>
    <row r="83" spans="2:18" s="73" customFormat="1" ht="14.25" customHeight="1" x14ac:dyDescent="0.2">
      <c r="B83" s="547"/>
      <c r="C83" s="550"/>
      <c r="D83" s="553"/>
      <c r="E83" s="541"/>
      <c r="F83" s="84"/>
      <c r="G83" s="90"/>
      <c r="H83" s="81" t="s">
        <v>119</v>
      </c>
      <c r="I83" s="82"/>
      <c r="J83" s="82">
        <v>4</v>
      </c>
      <c r="K83" s="82"/>
      <c r="L83" s="82"/>
      <c r="M83" s="82">
        <f t="shared" si="1"/>
        <v>4</v>
      </c>
      <c r="N83" s="543"/>
      <c r="O83" s="87"/>
      <c r="P83" s="540"/>
      <c r="Q83" s="540"/>
      <c r="R83" s="544"/>
    </row>
    <row r="84" spans="2:18" s="73" customFormat="1" ht="14.25" customHeight="1" x14ac:dyDescent="0.2">
      <c r="B84" s="529">
        <v>20</v>
      </c>
      <c r="C84" s="530" t="s">
        <v>22</v>
      </c>
      <c r="D84" s="531">
        <v>20</v>
      </c>
      <c r="E84" s="532">
        <v>1</v>
      </c>
      <c r="F84" s="534">
        <v>5100</v>
      </c>
      <c r="G84" s="536" t="s">
        <v>150</v>
      </c>
      <c r="H84" s="81" t="s">
        <v>141</v>
      </c>
      <c r="I84" s="82"/>
      <c r="J84" s="82">
        <v>4</v>
      </c>
      <c r="K84" s="82"/>
      <c r="L84" s="82"/>
      <c r="M84" s="82">
        <f t="shared" si="1"/>
        <v>4</v>
      </c>
      <c r="N84" s="536">
        <f>SUM(M84:M87)</f>
        <v>16</v>
      </c>
      <c r="O84" s="538">
        <f>N84*E84</f>
        <v>16</v>
      </c>
      <c r="P84" s="518">
        <v>16</v>
      </c>
      <c r="Q84" s="518">
        <v>11</v>
      </c>
      <c r="R84" s="520">
        <f>E84</f>
        <v>1</v>
      </c>
    </row>
    <row r="85" spans="2:18" s="73" customFormat="1" ht="14.25" customHeight="1" x14ac:dyDescent="0.2">
      <c r="B85" s="529"/>
      <c r="C85" s="530"/>
      <c r="D85" s="531"/>
      <c r="E85" s="533"/>
      <c r="F85" s="535"/>
      <c r="G85" s="537"/>
      <c r="H85" s="81" t="s">
        <v>110</v>
      </c>
      <c r="I85" s="82"/>
      <c r="J85" s="82">
        <v>4</v>
      </c>
      <c r="K85" s="82"/>
      <c r="L85" s="82"/>
      <c r="M85" s="82">
        <f t="shared" si="1"/>
        <v>4</v>
      </c>
      <c r="N85" s="537"/>
      <c r="O85" s="539"/>
      <c r="P85" s="519"/>
      <c r="Q85" s="519"/>
      <c r="R85" s="521"/>
    </row>
    <row r="86" spans="2:18" s="73" customFormat="1" ht="14.25" customHeight="1" x14ac:dyDescent="0.2">
      <c r="B86" s="529"/>
      <c r="C86" s="530"/>
      <c r="D86" s="531"/>
      <c r="E86" s="533"/>
      <c r="F86" s="535"/>
      <c r="G86" s="537"/>
      <c r="H86" s="81" t="s">
        <v>113</v>
      </c>
      <c r="I86" s="82"/>
      <c r="J86" s="82">
        <v>4</v>
      </c>
      <c r="K86" s="82"/>
      <c r="L86" s="82"/>
      <c r="M86" s="82">
        <f t="shared" si="1"/>
        <v>4</v>
      </c>
      <c r="N86" s="537"/>
      <c r="O86" s="539"/>
      <c r="P86" s="519"/>
      <c r="Q86" s="519"/>
      <c r="R86" s="521"/>
    </row>
    <row r="87" spans="2:18" s="73" customFormat="1" ht="14.25" customHeight="1" x14ac:dyDescent="0.2">
      <c r="B87" s="529"/>
      <c r="C87" s="530"/>
      <c r="D87" s="531"/>
      <c r="E87" s="541"/>
      <c r="F87" s="542"/>
      <c r="G87" s="543"/>
      <c r="H87" s="81" t="s">
        <v>129</v>
      </c>
      <c r="I87" s="82"/>
      <c r="J87" s="82">
        <v>4</v>
      </c>
      <c r="K87" s="82"/>
      <c r="L87" s="82"/>
      <c r="M87" s="82">
        <f t="shared" si="1"/>
        <v>4</v>
      </c>
      <c r="N87" s="543"/>
      <c r="O87" s="554"/>
      <c r="P87" s="540"/>
      <c r="Q87" s="540"/>
      <c r="R87" s="544"/>
    </row>
    <row r="88" spans="2:18" s="73" customFormat="1" ht="14.25" customHeight="1" x14ac:dyDescent="0.2">
      <c r="B88" s="529">
        <v>21</v>
      </c>
      <c r="C88" s="530" t="s">
        <v>22</v>
      </c>
      <c r="D88" s="531">
        <v>21</v>
      </c>
      <c r="E88" s="532">
        <v>1</v>
      </c>
      <c r="F88" s="83"/>
      <c r="G88" s="85"/>
      <c r="H88" s="81" t="s">
        <v>131</v>
      </c>
      <c r="I88" s="82"/>
      <c r="J88" s="82">
        <v>4</v>
      </c>
      <c r="K88" s="82"/>
      <c r="L88" s="82"/>
      <c r="M88" s="82">
        <f t="shared" si="1"/>
        <v>4</v>
      </c>
      <c r="N88" s="536">
        <f>SUM(M88:M89)</f>
        <v>8</v>
      </c>
      <c r="O88" s="538">
        <f>N88*E88</f>
        <v>8</v>
      </c>
      <c r="P88" s="518">
        <v>8</v>
      </c>
      <c r="Q88" s="518">
        <v>4</v>
      </c>
      <c r="R88" s="520">
        <v>1</v>
      </c>
    </row>
    <row r="89" spans="2:18" s="73" customFormat="1" ht="14.25" customHeight="1" x14ac:dyDescent="0.2">
      <c r="B89" s="529"/>
      <c r="C89" s="530"/>
      <c r="D89" s="531"/>
      <c r="E89" s="533"/>
      <c r="F89" s="83">
        <v>5106</v>
      </c>
      <c r="G89" s="85" t="s">
        <v>151</v>
      </c>
      <c r="H89" s="81" t="s">
        <v>132</v>
      </c>
      <c r="I89" s="82"/>
      <c r="J89" s="82">
        <v>4</v>
      </c>
      <c r="K89" s="82"/>
      <c r="L89" s="82"/>
      <c r="M89" s="82">
        <f t="shared" si="1"/>
        <v>4</v>
      </c>
      <c r="N89" s="537"/>
      <c r="O89" s="539"/>
      <c r="P89" s="519"/>
      <c r="Q89" s="519"/>
      <c r="R89" s="521"/>
    </row>
    <row r="90" spans="2:18" s="73" customFormat="1" ht="14.25" customHeight="1" x14ac:dyDescent="0.2">
      <c r="B90" s="529">
        <v>22</v>
      </c>
      <c r="C90" s="530" t="s">
        <v>22</v>
      </c>
      <c r="D90" s="531">
        <v>22</v>
      </c>
      <c r="E90" s="532">
        <v>1</v>
      </c>
      <c r="F90" s="534">
        <v>5108</v>
      </c>
      <c r="G90" s="536" t="s">
        <v>152</v>
      </c>
      <c r="H90" s="81" t="s">
        <v>136</v>
      </c>
      <c r="I90" s="82"/>
      <c r="J90" s="82">
        <v>4</v>
      </c>
      <c r="K90" s="82"/>
      <c r="L90" s="82"/>
      <c r="M90" s="82">
        <f t="shared" si="1"/>
        <v>4</v>
      </c>
      <c r="N90" s="85"/>
      <c r="O90" s="91"/>
      <c r="P90" s="92"/>
      <c r="Q90" s="92"/>
      <c r="R90" s="520">
        <v>1</v>
      </c>
    </row>
    <row r="91" spans="2:18" s="73" customFormat="1" ht="14.25" customHeight="1" x14ac:dyDescent="0.2">
      <c r="B91" s="529"/>
      <c r="C91" s="530"/>
      <c r="D91" s="531"/>
      <c r="E91" s="533"/>
      <c r="F91" s="535"/>
      <c r="G91" s="537"/>
      <c r="H91" s="81" t="s">
        <v>137</v>
      </c>
      <c r="I91" s="82"/>
      <c r="J91" s="82">
        <v>4</v>
      </c>
      <c r="K91" s="82"/>
      <c r="L91" s="82"/>
      <c r="M91" s="82">
        <f t="shared" si="1"/>
        <v>4</v>
      </c>
      <c r="N91" s="85"/>
      <c r="O91" s="91"/>
      <c r="P91" s="92">
        <v>16</v>
      </c>
      <c r="Q91" s="92">
        <v>11</v>
      </c>
      <c r="R91" s="521"/>
    </row>
    <row r="92" spans="2:18" s="73" customFormat="1" ht="14.25" customHeight="1" x14ac:dyDescent="0.2">
      <c r="B92" s="529"/>
      <c r="C92" s="530"/>
      <c r="D92" s="531"/>
      <c r="E92" s="533"/>
      <c r="F92" s="535"/>
      <c r="G92" s="537"/>
      <c r="H92" s="81" t="s">
        <v>138</v>
      </c>
      <c r="I92" s="82"/>
      <c r="J92" s="82">
        <v>4</v>
      </c>
      <c r="K92" s="82"/>
      <c r="L92" s="82"/>
      <c r="M92" s="82">
        <f t="shared" si="1"/>
        <v>4</v>
      </c>
      <c r="N92" s="85">
        <v>16</v>
      </c>
      <c r="O92" s="91" t="s">
        <v>153</v>
      </c>
      <c r="P92" s="92"/>
      <c r="Q92" s="92"/>
      <c r="R92" s="521"/>
    </row>
    <row r="93" spans="2:18" s="73" customFormat="1" ht="14.25" customHeight="1" x14ac:dyDescent="0.2">
      <c r="B93" s="529"/>
      <c r="C93" s="530"/>
      <c r="D93" s="531"/>
      <c r="E93" s="541"/>
      <c r="F93" s="542"/>
      <c r="G93" s="543"/>
      <c r="H93" s="81" t="s">
        <v>139</v>
      </c>
      <c r="I93" s="82"/>
      <c r="J93" s="82">
        <v>4</v>
      </c>
      <c r="K93" s="82"/>
      <c r="L93" s="82"/>
      <c r="M93" s="82">
        <f t="shared" si="1"/>
        <v>4</v>
      </c>
      <c r="N93" s="85"/>
      <c r="O93" s="91"/>
      <c r="P93" s="92"/>
      <c r="Q93" s="92"/>
      <c r="R93" s="544"/>
    </row>
    <row r="94" spans="2:18" s="73" customFormat="1" ht="14.25" customHeight="1" x14ac:dyDescent="0.2">
      <c r="B94" s="529">
        <v>23</v>
      </c>
      <c r="C94" s="530" t="s">
        <v>22</v>
      </c>
      <c r="D94" s="531">
        <v>23</v>
      </c>
      <c r="E94" s="532">
        <v>1</v>
      </c>
      <c r="F94" s="534">
        <v>5347</v>
      </c>
      <c r="G94" s="536" t="s">
        <v>154</v>
      </c>
      <c r="H94" s="81" t="s">
        <v>117</v>
      </c>
      <c r="I94" s="82"/>
      <c r="J94" s="82"/>
      <c r="K94" s="82"/>
      <c r="L94" s="82">
        <v>4</v>
      </c>
      <c r="M94" s="82">
        <v>4</v>
      </c>
      <c r="N94" s="536">
        <v>12</v>
      </c>
      <c r="O94" s="538">
        <f>N94*E94</f>
        <v>12</v>
      </c>
      <c r="P94" s="518">
        <v>12</v>
      </c>
      <c r="Q94" s="518">
        <v>7</v>
      </c>
      <c r="R94" s="520">
        <f>E94</f>
        <v>1</v>
      </c>
    </row>
    <row r="95" spans="2:18" s="73" customFormat="1" ht="14.25" customHeight="1" x14ac:dyDescent="0.2">
      <c r="B95" s="529"/>
      <c r="C95" s="530"/>
      <c r="D95" s="531"/>
      <c r="E95" s="533"/>
      <c r="F95" s="535"/>
      <c r="G95" s="537"/>
      <c r="H95" s="81" t="s">
        <v>115</v>
      </c>
      <c r="I95" s="82"/>
      <c r="J95" s="82"/>
      <c r="K95" s="82"/>
      <c r="L95" s="82">
        <v>4</v>
      </c>
      <c r="M95" s="82">
        <v>4</v>
      </c>
      <c r="N95" s="537"/>
      <c r="O95" s="539"/>
      <c r="P95" s="519"/>
      <c r="Q95" s="519"/>
      <c r="R95" s="521"/>
    </row>
    <row r="96" spans="2:18" s="73" customFormat="1" ht="14.25" customHeight="1" x14ac:dyDescent="0.2">
      <c r="B96" s="529"/>
      <c r="C96" s="530"/>
      <c r="D96" s="531"/>
      <c r="E96" s="533"/>
      <c r="F96" s="535"/>
      <c r="G96" s="537"/>
      <c r="H96" s="81" t="s">
        <v>118</v>
      </c>
      <c r="I96" s="82"/>
      <c r="J96" s="82"/>
      <c r="K96" s="82"/>
      <c r="L96" s="82">
        <v>4</v>
      </c>
      <c r="M96" s="82">
        <v>4</v>
      </c>
      <c r="N96" s="537"/>
      <c r="O96" s="539"/>
      <c r="P96" s="519"/>
      <c r="Q96" s="519"/>
      <c r="R96" s="521"/>
    </row>
    <row r="97" spans="2:18" s="73" customFormat="1" ht="14.25" customHeight="1" x14ac:dyDescent="0.2">
      <c r="B97" s="529">
        <v>24</v>
      </c>
      <c r="C97" s="530" t="s">
        <v>22</v>
      </c>
      <c r="D97" s="531">
        <v>24</v>
      </c>
      <c r="E97" s="532">
        <v>1</v>
      </c>
      <c r="F97" s="534">
        <v>5352</v>
      </c>
      <c r="G97" s="536" t="s">
        <v>155</v>
      </c>
      <c r="H97" s="81" t="s">
        <v>144</v>
      </c>
      <c r="I97" s="82"/>
      <c r="J97" s="82"/>
      <c r="K97" s="82"/>
      <c r="L97" s="82">
        <v>4</v>
      </c>
      <c r="M97" s="82">
        <v>4</v>
      </c>
      <c r="N97" s="536">
        <v>16</v>
      </c>
      <c r="O97" s="538">
        <f>N97*E97</f>
        <v>16</v>
      </c>
      <c r="P97" s="518">
        <v>16</v>
      </c>
      <c r="Q97" s="518">
        <v>11</v>
      </c>
      <c r="R97" s="520">
        <f>E97</f>
        <v>1</v>
      </c>
    </row>
    <row r="98" spans="2:18" s="73" customFormat="1" ht="14.25" customHeight="1" x14ac:dyDescent="0.2">
      <c r="B98" s="529"/>
      <c r="C98" s="530"/>
      <c r="D98" s="531"/>
      <c r="E98" s="533"/>
      <c r="F98" s="535"/>
      <c r="G98" s="537"/>
      <c r="H98" s="81" t="s">
        <v>107</v>
      </c>
      <c r="I98" s="82"/>
      <c r="J98" s="82"/>
      <c r="K98" s="82"/>
      <c r="L98" s="82">
        <v>4</v>
      </c>
      <c r="M98" s="82">
        <v>4</v>
      </c>
      <c r="N98" s="537"/>
      <c r="O98" s="539"/>
      <c r="P98" s="519"/>
      <c r="Q98" s="519"/>
      <c r="R98" s="521"/>
    </row>
    <row r="99" spans="2:18" s="73" customFormat="1" ht="14.25" customHeight="1" x14ac:dyDescent="0.2">
      <c r="B99" s="529"/>
      <c r="C99" s="530"/>
      <c r="D99" s="531"/>
      <c r="E99" s="533"/>
      <c r="F99" s="535"/>
      <c r="G99" s="537"/>
      <c r="H99" s="81" t="s">
        <v>115</v>
      </c>
      <c r="I99" s="82"/>
      <c r="J99" s="82"/>
      <c r="K99" s="82"/>
      <c r="L99" s="82">
        <v>4</v>
      </c>
      <c r="M99" s="82">
        <v>4</v>
      </c>
      <c r="N99" s="537"/>
      <c r="O99" s="539"/>
      <c r="P99" s="519"/>
      <c r="Q99" s="519"/>
      <c r="R99" s="521"/>
    </row>
    <row r="100" spans="2:18" s="73" customFormat="1" ht="14.25" customHeight="1" x14ac:dyDescent="0.2">
      <c r="B100" s="529"/>
      <c r="C100" s="530"/>
      <c r="D100" s="531"/>
      <c r="E100" s="533"/>
      <c r="F100" s="535"/>
      <c r="G100" s="537"/>
      <c r="H100" s="81" t="s">
        <v>113</v>
      </c>
      <c r="I100" s="82"/>
      <c r="J100" s="82"/>
      <c r="K100" s="82"/>
      <c r="L100" s="82">
        <v>4</v>
      </c>
      <c r="M100" s="82">
        <v>4</v>
      </c>
      <c r="N100" s="537"/>
      <c r="O100" s="539"/>
      <c r="P100" s="540"/>
      <c r="Q100" s="519"/>
      <c r="R100" s="521"/>
    </row>
    <row r="101" spans="2:18" s="73" customFormat="1" ht="14.25" customHeight="1" x14ac:dyDescent="0.2">
      <c r="B101" s="79"/>
      <c r="C101" s="93"/>
      <c r="D101" s="94"/>
      <c r="E101" s="95"/>
      <c r="F101" s="95"/>
      <c r="G101" s="96"/>
      <c r="H101" s="81"/>
      <c r="I101" s="82"/>
      <c r="J101" s="82"/>
      <c r="K101" s="82"/>
      <c r="L101" s="82"/>
      <c r="M101" s="82">
        <f>J101</f>
        <v>0</v>
      </c>
      <c r="N101" s="82"/>
      <c r="O101" s="97"/>
      <c r="P101" s="98"/>
      <c r="Q101" s="98"/>
      <c r="R101" s="99"/>
    </row>
    <row r="102" spans="2:18" s="73" customFormat="1" ht="12" customHeight="1" x14ac:dyDescent="0.2">
      <c r="B102" s="522"/>
      <c r="C102" s="523"/>
      <c r="D102" s="524"/>
      <c r="E102" s="77">
        <f>SUM(E11:E101)</f>
        <v>24</v>
      </c>
      <c r="F102" s="77"/>
      <c r="G102" s="77"/>
      <c r="H102" s="100" t="s">
        <v>25</v>
      </c>
      <c r="I102" s="78"/>
      <c r="J102" s="78"/>
      <c r="K102" s="78"/>
      <c r="L102" s="78"/>
      <c r="M102" s="78"/>
      <c r="N102" s="78">
        <f>SUM(N11:N101)</f>
        <v>360</v>
      </c>
      <c r="O102" s="78">
        <f>SUM(N102)</f>
        <v>360</v>
      </c>
      <c r="P102" s="101">
        <f>SUM(P11:P101)</f>
        <v>360</v>
      </c>
      <c r="Q102" s="101">
        <f>SUM(Q10:Q101)</f>
        <v>241</v>
      </c>
      <c r="R102" s="102">
        <f>SUM(R10:R101)</f>
        <v>24</v>
      </c>
    </row>
    <row r="103" spans="2:18" s="73" customFormat="1" ht="12" customHeight="1" thickBot="1" x14ac:dyDescent="0.25">
      <c r="B103" s="75"/>
      <c r="C103" s="76"/>
      <c r="D103" s="76"/>
      <c r="E103" s="76"/>
      <c r="F103" s="76"/>
      <c r="G103" s="76"/>
      <c r="H103" s="76"/>
      <c r="I103" s="76"/>
      <c r="J103" s="76"/>
      <c r="K103" s="76"/>
      <c r="L103" s="76"/>
      <c r="M103" s="76"/>
      <c r="N103" s="76"/>
      <c r="O103" s="76"/>
      <c r="P103" s="76"/>
      <c r="Q103" s="76"/>
      <c r="R103" s="76"/>
    </row>
    <row r="104" spans="2:18" s="73" customFormat="1" ht="15.75" customHeight="1" x14ac:dyDescent="0.2">
      <c r="B104" s="525" t="s">
        <v>26</v>
      </c>
      <c r="C104" s="526"/>
      <c r="D104" s="526"/>
      <c r="E104" s="526"/>
      <c r="F104" s="526"/>
      <c r="G104" s="526"/>
      <c r="H104" s="526"/>
      <c r="I104" s="526"/>
      <c r="J104" s="526"/>
      <c r="K104" s="526"/>
      <c r="L104" s="526"/>
      <c r="M104" s="526"/>
      <c r="N104" s="526"/>
      <c r="O104" s="526"/>
      <c r="P104" s="526"/>
      <c r="Q104" s="526"/>
      <c r="R104" s="527"/>
    </row>
    <row r="105" spans="2:18" s="73" customFormat="1" ht="8.25" customHeight="1" x14ac:dyDescent="0.2">
      <c r="B105" s="103"/>
      <c r="C105" s="104"/>
      <c r="D105" s="105"/>
      <c r="E105" s="106"/>
      <c r="F105" s="106"/>
      <c r="G105" s="106"/>
      <c r="H105" s="105"/>
      <c r="I105" s="107"/>
      <c r="J105" s="107"/>
      <c r="K105" s="107"/>
      <c r="L105" s="107"/>
      <c r="M105" s="107"/>
      <c r="N105" s="107"/>
      <c r="O105" s="108"/>
      <c r="P105" s="108"/>
      <c r="Q105" s="108"/>
      <c r="R105" s="109"/>
    </row>
    <row r="106" spans="2:18" s="73" customFormat="1" ht="26.45" customHeight="1" x14ac:dyDescent="0.2">
      <c r="B106" s="509" t="s">
        <v>29</v>
      </c>
      <c r="C106" s="510"/>
      <c r="D106" s="510"/>
      <c r="E106" s="110" t="s">
        <v>30</v>
      </c>
      <c r="F106" s="110"/>
      <c r="G106" s="110" t="s">
        <v>31</v>
      </c>
      <c r="H106" s="111" t="s">
        <v>3</v>
      </c>
      <c r="I106" s="528" t="s">
        <v>32</v>
      </c>
      <c r="J106" s="528"/>
      <c r="K106" s="528"/>
      <c r="L106" s="78"/>
      <c r="M106" s="78"/>
      <c r="N106" s="78" t="s">
        <v>65</v>
      </c>
      <c r="O106" s="78" t="s">
        <v>64</v>
      </c>
      <c r="P106" s="78"/>
      <c r="Q106" s="78"/>
      <c r="R106" s="112" t="s">
        <v>37</v>
      </c>
    </row>
    <row r="107" spans="2:18" s="73" customFormat="1" ht="26.45" customHeight="1" thickBot="1" x14ac:dyDescent="0.25">
      <c r="B107" s="509" t="s">
        <v>104</v>
      </c>
      <c r="C107" s="510"/>
      <c r="D107" s="510"/>
      <c r="E107" s="113">
        <v>16</v>
      </c>
      <c r="F107" s="113"/>
      <c r="G107" s="114">
        <v>16</v>
      </c>
      <c r="H107" s="115">
        <v>1</v>
      </c>
      <c r="I107" s="511" t="s">
        <v>156</v>
      </c>
      <c r="J107" s="512"/>
      <c r="K107" s="513"/>
      <c r="L107" s="116"/>
      <c r="M107" s="116"/>
      <c r="N107" s="117">
        <v>16</v>
      </c>
      <c r="O107" s="117">
        <v>11</v>
      </c>
      <c r="P107" s="117"/>
      <c r="Q107" s="117"/>
      <c r="R107" s="118"/>
    </row>
    <row r="108" spans="2:18" s="73" customFormat="1" ht="26.45" customHeight="1" thickBot="1" x14ac:dyDescent="0.25">
      <c r="B108" s="509" t="s">
        <v>109</v>
      </c>
      <c r="C108" s="510"/>
      <c r="D108" s="510"/>
      <c r="E108" s="113">
        <v>16</v>
      </c>
      <c r="F108" s="113"/>
      <c r="G108" s="114">
        <v>16</v>
      </c>
      <c r="H108" s="115">
        <v>1</v>
      </c>
      <c r="I108" s="511"/>
      <c r="J108" s="512"/>
      <c r="K108" s="513"/>
      <c r="L108" s="116"/>
      <c r="M108" s="116"/>
      <c r="N108" s="117">
        <v>16</v>
      </c>
      <c r="O108" s="117">
        <v>11</v>
      </c>
      <c r="P108" s="117"/>
      <c r="Q108" s="117"/>
      <c r="R108" s="118"/>
    </row>
    <row r="109" spans="2:18" s="73" customFormat="1" ht="26.45" customHeight="1" thickBot="1" x14ac:dyDescent="0.25">
      <c r="B109" s="509" t="s">
        <v>114</v>
      </c>
      <c r="C109" s="510"/>
      <c r="D109" s="510"/>
      <c r="E109" s="113">
        <v>16</v>
      </c>
      <c r="F109" s="113"/>
      <c r="G109" s="114">
        <v>16</v>
      </c>
      <c r="H109" s="115">
        <v>1</v>
      </c>
      <c r="I109" s="511"/>
      <c r="J109" s="512"/>
      <c r="K109" s="513"/>
      <c r="L109" s="116"/>
      <c r="M109" s="116"/>
      <c r="N109" s="117">
        <v>16</v>
      </c>
      <c r="O109" s="117">
        <v>11</v>
      </c>
      <c r="P109" s="117"/>
      <c r="Q109" s="117"/>
      <c r="R109" s="118"/>
    </row>
    <row r="110" spans="2:18" s="73" customFormat="1" ht="26.45" customHeight="1" thickBot="1" x14ac:dyDescent="0.25">
      <c r="B110" s="509" t="s">
        <v>116</v>
      </c>
      <c r="C110" s="510"/>
      <c r="D110" s="510"/>
      <c r="E110" s="113">
        <v>16</v>
      </c>
      <c r="F110" s="113"/>
      <c r="G110" s="114">
        <v>16</v>
      </c>
      <c r="H110" s="115">
        <v>1</v>
      </c>
      <c r="I110" s="511"/>
      <c r="J110" s="512"/>
      <c r="K110" s="513"/>
      <c r="L110" s="116"/>
      <c r="M110" s="116"/>
      <c r="N110" s="117">
        <v>16</v>
      </c>
      <c r="O110" s="117">
        <v>11</v>
      </c>
      <c r="P110" s="117"/>
      <c r="Q110" s="117"/>
      <c r="R110" s="118"/>
    </row>
    <row r="111" spans="2:18" s="73" customFormat="1" ht="26.45" customHeight="1" thickBot="1" x14ac:dyDescent="0.25">
      <c r="B111" s="509" t="s">
        <v>120</v>
      </c>
      <c r="C111" s="510"/>
      <c r="D111" s="510"/>
      <c r="E111" s="113">
        <v>12</v>
      </c>
      <c r="F111" s="113"/>
      <c r="G111" s="114">
        <v>12</v>
      </c>
      <c r="H111" s="115">
        <v>1</v>
      </c>
      <c r="I111" s="511"/>
      <c r="J111" s="512"/>
      <c r="K111" s="513"/>
      <c r="L111" s="116"/>
      <c r="M111" s="116"/>
      <c r="N111" s="117">
        <v>12</v>
      </c>
      <c r="O111" s="117">
        <v>7</v>
      </c>
      <c r="P111" s="117"/>
      <c r="Q111" s="117"/>
      <c r="R111" s="118"/>
    </row>
    <row r="112" spans="2:18" s="73" customFormat="1" ht="26.45" customHeight="1" thickBot="1" x14ac:dyDescent="0.25">
      <c r="B112" s="509" t="s">
        <v>122</v>
      </c>
      <c r="C112" s="510"/>
      <c r="D112" s="510"/>
      <c r="E112" s="113">
        <v>16</v>
      </c>
      <c r="F112" s="113"/>
      <c r="G112" s="114">
        <v>16</v>
      </c>
      <c r="H112" s="115">
        <v>1</v>
      </c>
      <c r="I112" s="511"/>
      <c r="J112" s="512"/>
      <c r="K112" s="513"/>
      <c r="L112" s="116"/>
      <c r="M112" s="116"/>
      <c r="N112" s="117">
        <v>16</v>
      </c>
      <c r="O112" s="117">
        <v>11</v>
      </c>
      <c r="P112" s="117"/>
      <c r="Q112" s="117"/>
      <c r="R112" s="118"/>
    </row>
    <row r="113" spans="2:18" s="73" customFormat="1" ht="26.45" customHeight="1" thickBot="1" x14ac:dyDescent="0.25">
      <c r="B113" s="509" t="s">
        <v>123</v>
      </c>
      <c r="C113" s="510"/>
      <c r="D113" s="510"/>
      <c r="E113" s="113">
        <v>16</v>
      </c>
      <c r="F113" s="113"/>
      <c r="G113" s="114">
        <v>16</v>
      </c>
      <c r="H113" s="115">
        <v>1</v>
      </c>
      <c r="I113" s="511"/>
      <c r="J113" s="512"/>
      <c r="K113" s="513"/>
      <c r="L113" s="116"/>
      <c r="M113" s="116"/>
      <c r="N113" s="117">
        <v>16</v>
      </c>
      <c r="O113" s="117">
        <v>11</v>
      </c>
      <c r="P113" s="117"/>
      <c r="Q113" s="117"/>
      <c r="R113" s="118"/>
    </row>
    <row r="114" spans="2:18" s="73" customFormat="1" ht="26.45" customHeight="1" thickBot="1" x14ac:dyDescent="0.25">
      <c r="B114" s="509" t="s">
        <v>126</v>
      </c>
      <c r="C114" s="510"/>
      <c r="D114" s="510"/>
      <c r="E114" s="113">
        <v>16</v>
      </c>
      <c r="F114" s="113"/>
      <c r="G114" s="114">
        <v>16</v>
      </c>
      <c r="H114" s="115">
        <v>1</v>
      </c>
      <c r="I114" s="511"/>
      <c r="J114" s="512"/>
      <c r="K114" s="513"/>
      <c r="L114" s="116"/>
      <c r="M114" s="116"/>
      <c r="N114" s="117">
        <v>16</v>
      </c>
      <c r="O114" s="117">
        <v>11</v>
      </c>
      <c r="P114" s="117"/>
      <c r="Q114" s="117"/>
      <c r="R114" s="118"/>
    </row>
    <row r="115" spans="2:18" s="73" customFormat="1" ht="26.45" customHeight="1" thickBot="1" x14ac:dyDescent="0.25">
      <c r="B115" s="509" t="s">
        <v>128</v>
      </c>
      <c r="C115" s="510"/>
      <c r="D115" s="510"/>
      <c r="E115" s="113">
        <v>16</v>
      </c>
      <c r="F115" s="113"/>
      <c r="G115" s="114">
        <v>16</v>
      </c>
      <c r="H115" s="115">
        <v>1</v>
      </c>
      <c r="I115" s="511"/>
      <c r="J115" s="512"/>
      <c r="K115" s="513"/>
      <c r="L115" s="116"/>
      <c r="M115" s="116"/>
      <c r="N115" s="117">
        <v>16</v>
      </c>
      <c r="O115" s="117">
        <v>11</v>
      </c>
      <c r="P115" s="117"/>
      <c r="Q115" s="117"/>
      <c r="R115" s="118"/>
    </row>
    <row r="116" spans="2:18" s="73" customFormat="1" ht="26.45" customHeight="1" thickBot="1" x14ac:dyDescent="0.25">
      <c r="B116" s="509" t="s">
        <v>130</v>
      </c>
      <c r="C116" s="510"/>
      <c r="D116" s="510"/>
      <c r="E116" s="113">
        <v>12</v>
      </c>
      <c r="F116" s="113"/>
      <c r="G116" s="114">
        <v>12</v>
      </c>
      <c r="H116" s="115">
        <f>R56</f>
        <v>1</v>
      </c>
      <c r="I116" s="511"/>
      <c r="J116" s="512"/>
      <c r="K116" s="513"/>
      <c r="L116" s="116"/>
      <c r="M116" s="116"/>
      <c r="N116" s="117">
        <v>12</v>
      </c>
      <c r="O116" s="117">
        <v>7</v>
      </c>
      <c r="P116" s="117"/>
      <c r="Q116" s="117"/>
      <c r="R116" s="118"/>
    </row>
    <row r="117" spans="2:18" s="73" customFormat="1" ht="26.45" customHeight="1" thickBot="1" x14ac:dyDescent="0.25">
      <c r="B117" s="509" t="s">
        <v>89</v>
      </c>
      <c r="C117" s="510"/>
      <c r="D117" s="510"/>
      <c r="E117" s="113">
        <v>12</v>
      </c>
      <c r="F117" s="113"/>
      <c r="G117" s="114">
        <v>12</v>
      </c>
      <c r="H117" s="115">
        <v>1</v>
      </c>
      <c r="I117" s="511"/>
      <c r="J117" s="512"/>
      <c r="K117" s="513"/>
      <c r="L117" s="116"/>
      <c r="M117" s="116"/>
      <c r="N117" s="117">
        <v>12</v>
      </c>
      <c r="O117" s="117">
        <v>7</v>
      </c>
      <c r="P117" s="117"/>
      <c r="Q117" s="117"/>
      <c r="R117" s="118"/>
    </row>
    <row r="118" spans="2:18" s="73" customFormat="1" ht="26.45" customHeight="1" thickBot="1" x14ac:dyDescent="0.25">
      <c r="B118" s="509" t="s">
        <v>135</v>
      </c>
      <c r="C118" s="510"/>
      <c r="D118" s="510"/>
      <c r="E118" s="113">
        <v>16</v>
      </c>
      <c r="F118" s="113"/>
      <c r="G118" s="114">
        <v>16</v>
      </c>
      <c r="H118" s="115">
        <v>1</v>
      </c>
      <c r="I118" s="511"/>
      <c r="J118" s="512"/>
      <c r="K118" s="513"/>
      <c r="L118" s="116"/>
      <c r="M118" s="116"/>
      <c r="N118" s="117">
        <v>16</v>
      </c>
      <c r="O118" s="117">
        <v>11</v>
      </c>
      <c r="P118" s="117"/>
      <c r="Q118" s="117"/>
      <c r="R118" s="118"/>
    </row>
    <row r="119" spans="2:18" s="73" customFormat="1" ht="26.45" customHeight="1" thickBot="1" x14ac:dyDescent="0.25">
      <c r="B119" s="509" t="s">
        <v>140</v>
      </c>
      <c r="C119" s="510"/>
      <c r="D119" s="510"/>
      <c r="E119" s="113">
        <v>16</v>
      </c>
      <c r="F119" s="113"/>
      <c r="G119" s="114">
        <v>16</v>
      </c>
      <c r="H119" s="115">
        <v>1</v>
      </c>
      <c r="I119" s="511"/>
      <c r="J119" s="512"/>
      <c r="K119" s="513"/>
      <c r="L119" s="116"/>
      <c r="M119" s="116"/>
      <c r="N119" s="117">
        <v>16</v>
      </c>
      <c r="O119" s="117">
        <v>11</v>
      </c>
      <c r="P119" s="117"/>
      <c r="Q119" s="117"/>
      <c r="R119" s="118"/>
    </row>
    <row r="120" spans="2:18" s="73" customFormat="1" ht="26.45" customHeight="1" thickBot="1" x14ac:dyDescent="0.25">
      <c r="B120" s="509" t="s">
        <v>142</v>
      </c>
      <c r="C120" s="510"/>
      <c r="D120" s="510"/>
      <c r="E120" s="113">
        <v>16</v>
      </c>
      <c r="F120" s="113"/>
      <c r="G120" s="114">
        <v>16</v>
      </c>
      <c r="H120" s="115">
        <v>1</v>
      </c>
      <c r="I120" s="511"/>
      <c r="J120" s="512"/>
      <c r="K120" s="513"/>
      <c r="L120" s="116"/>
      <c r="M120" s="116"/>
      <c r="N120" s="117">
        <v>16</v>
      </c>
      <c r="O120" s="117">
        <v>11</v>
      </c>
      <c r="P120" s="117"/>
      <c r="Q120" s="117"/>
      <c r="R120" s="118"/>
    </row>
    <row r="121" spans="2:18" s="73" customFormat="1" ht="26.45" customHeight="1" thickBot="1" x14ac:dyDescent="0.25">
      <c r="B121" s="509" t="s">
        <v>143</v>
      </c>
      <c r="C121" s="510"/>
      <c r="D121" s="510"/>
      <c r="E121" s="113">
        <v>16</v>
      </c>
      <c r="F121" s="113"/>
      <c r="G121" s="114">
        <v>16</v>
      </c>
      <c r="H121" s="115">
        <v>1</v>
      </c>
      <c r="I121" s="511"/>
      <c r="J121" s="512"/>
      <c r="K121" s="513"/>
      <c r="L121" s="116"/>
      <c r="M121" s="116"/>
      <c r="N121" s="117">
        <v>16</v>
      </c>
      <c r="O121" s="117">
        <v>11</v>
      </c>
      <c r="P121" s="117"/>
      <c r="Q121" s="117"/>
      <c r="R121" s="118"/>
    </row>
    <row r="122" spans="2:18" s="73" customFormat="1" ht="26.45" customHeight="1" thickBot="1" x14ac:dyDescent="0.25">
      <c r="B122" s="509" t="s">
        <v>145</v>
      </c>
      <c r="C122" s="510"/>
      <c r="D122" s="510"/>
      <c r="E122" s="113">
        <v>16</v>
      </c>
      <c r="F122" s="113"/>
      <c r="G122" s="114">
        <v>16</v>
      </c>
      <c r="H122" s="115">
        <v>1</v>
      </c>
      <c r="I122" s="511"/>
      <c r="J122" s="512"/>
      <c r="K122" s="513"/>
      <c r="L122" s="116"/>
      <c r="M122" s="116"/>
      <c r="N122" s="117">
        <v>16</v>
      </c>
      <c r="O122" s="117">
        <v>11</v>
      </c>
      <c r="P122" s="117"/>
      <c r="Q122" s="117"/>
      <c r="R122" s="118"/>
    </row>
    <row r="123" spans="2:18" s="73" customFormat="1" ht="26.45" customHeight="1" thickBot="1" x14ac:dyDescent="0.25">
      <c r="B123" s="509" t="s">
        <v>146</v>
      </c>
      <c r="C123" s="510"/>
      <c r="D123" s="510"/>
      <c r="E123" s="113">
        <v>16</v>
      </c>
      <c r="F123" s="113"/>
      <c r="G123" s="114">
        <v>16</v>
      </c>
      <c r="H123" s="115">
        <v>1</v>
      </c>
      <c r="I123" s="511"/>
      <c r="J123" s="512"/>
      <c r="K123" s="513"/>
      <c r="L123" s="116"/>
      <c r="M123" s="116"/>
      <c r="N123" s="117">
        <v>16</v>
      </c>
      <c r="O123" s="117">
        <v>11</v>
      </c>
      <c r="P123" s="117"/>
      <c r="Q123" s="117"/>
      <c r="R123" s="118"/>
    </row>
    <row r="124" spans="2:18" s="73" customFormat="1" ht="26.45" customHeight="1" thickBot="1" x14ac:dyDescent="0.25">
      <c r="B124" s="509" t="s">
        <v>148</v>
      </c>
      <c r="C124" s="510"/>
      <c r="D124" s="510"/>
      <c r="E124" s="113">
        <v>16</v>
      </c>
      <c r="F124" s="113"/>
      <c r="G124" s="114">
        <v>16</v>
      </c>
      <c r="H124" s="115">
        <v>1</v>
      </c>
      <c r="I124" s="511"/>
      <c r="J124" s="512"/>
      <c r="K124" s="513"/>
      <c r="L124" s="116"/>
      <c r="M124" s="116"/>
      <c r="N124" s="117">
        <v>16</v>
      </c>
      <c r="O124" s="117">
        <v>11</v>
      </c>
      <c r="P124" s="117"/>
      <c r="Q124" s="117"/>
      <c r="R124" s="118"/>
    </row>
    <row r="125" spans="2:18" s="73" customFormat="1" ht="26.45" customHeight="1" thickBot="1" x14ac:dyDescent="0.25">
      <c r="B125" s="509" t="s">
        <v>149</v>
      </c>
      <c r="C125" s="510"/>
      <c r="D125" s="510"/>
      <c r="E125" s="113">
        <v>16</v>
      </c>
      <c r="F125" s="113"/>
      <c r="G125" s="114">
        <v>16</v>
      </c>
      <c r="H125" s="115">
        <v>1</v>
      </c>
      <c r="I125" s="511"/>
      <c r="J125" s="512"/>
      <c r="K125" s="513"/>
      <c r="L125" s="116"/>
      <c r="M125" s="116"/>
      <c r="N125" s="117">
        <v>16</v>
      </c>
      <c r="O125" s="117">
        <v>11</v>
      </c>
      <c r="P125" s="117"/>
      <c r="Q125" s="117"/>
      <c r="R125" s="118"/>
    </row>
    <row r="126" spans="2:18" s="73" customFormat="1" ht="26.45" customHeight="1" thickBot="1" x14ac:dyDescent="0.25">
      <c r="B126" s="509" t="s">
        <v>150</v>
      </c>
      <c r="C126" s="510"/>
      <c r="D126" s="510"/>
      <c r="E126" s="113">
        <v>16</v>
      </c>
      <c r="F126" s="113"/>
      <c r="G126" s="114">
        <v>16</v>
      </c>
      <c r="H126" s="115">
        <v>1</v>
      </c>
      <c r="I126" s="511"/>
      <c r="J126" s="512"/>
      <c r="K126" s="513"/>
      <c r="L126" s="116"/>
      <c r="M126" s="116"/>
      <c r="N126" s="117">
        <v>16</v>
      </c>
      <c r="O126" s="117">
        <v>11</v>
      </c>
      <c r="P126" s="117"/>
      <c r="Q126" s="117"/>
      <c r="R126" s="118"/>
    </row>
    <row r="127" spans="2:18" s="73" customFormat="1" ht="26.45" customHeight="1" thickBot="1" x14ac:dyDescent="0.25">
      <c r="B127" s="509" t="s">
        <v>151</v>
      </c>
      <c r="C127" s="510"/>
      <c r="D127" s="510"/>
      <c r="E127" s="113">
        <v>8</v>
      </c>
      <c r="F127" s="113"/>
      <c r="G127" s="114">
        <v>8</v>
      </c>
      <c r="H127" s="115">
        <v>1</v>
      </c>
      <c r="I127" s="511"/>
      <c r="J127" s="512"/>
      <c r="K127" s="513"/>
      <c r="L127" s="116"/>
      <c r="M127" s="116"/>
      <c r="N127" s="117">
        <v>8</v>
      </c>
      <c r="O127" s="117">
        <v>4</v>
      </c>
      <c r="P127" s="117"/>
      <c r="Q127" s="117"/>
      <c r="R127" s="118"/>
    </row>
    <row r="128" spans="2:18" s="73" customFormat="1" ht="26.45" customHeight="1" thickBot="1" x14ac:dyDescent="0.25">
      <c r="B128" s="509" t="s">
        <v>152</v>
      </c>
      <c r="C128" s="510"/>
      <c r="D128" s="510"/>
      <c r="E128" s="113">
        <v>16</v>
      </c>
      <c r="F128" s="113"/>
      <c r="G128" s="114">
        <v>16</v>
      </c>
      <c r="H128" s="115">
        <v>1</v>
      </c>
      <c r="I128" s="511"/>
      <c r="J128" s="512"/>
      <c r="K128" s="513"/>
      <c r="L128" s="116"/>
      <c r="M128" s="116"/>
      <c r="N128" s="117">
        <v>16</v>
      </c>
      <c r="O128" s="117">
        <v>11</v>
      </c>
      <c r="P128" s="117"/>
      <c r="Q128" s="117"/>
      <c r="R128" s="118"/>
    </row>
    <row r="129" spans="2:22" s="73" customFormat="1" ht="26.45" customHeight="1" thickBot="1" x14ac:dyDescent="0.25">
      <c r="B129" s="509" t="s">
        <v>154</v>
      </c>
      <c r="C129" s="510"/>
      <c r="D129" s="510"/>
      <c r="E129" s="113">
        <v>12</v>
      </c>
      <c r="F129" s="113"/>
      <c r="G129" s="114">
        <v>12</v>
      </c>
      <c r="H129" s="115">
        <v>1</v>
      </c>
      <c r="I129" s="511"/>
      <c r="J129" s="512"/>
      <c r="K129" s="513"/>
      <c r="L129" s="116"/>
      <c r="M129" s="116"/>
      <c r="N129" s="117">
        <v>12</v>
      </c>
      <c r="O129" s="117">
        <v>7</v>
      </c>
      <c r="P129" s="117"/>
      <c r="Q129" s="117"/>
      <c r="R129" s="118"/>
    </row>
    <row r="130" spans="2:22" s="73" customFormat="1" ht="26.45" customHeight="1" thickBot="1" x14ac:dyDescent="0.25">
      <c r="B130" s="509" t="s">
        <v>155</v>
      </c>
      <c r="C130" s="510"/>
      <c r="D130" s="510"/>
      <c r="E130" s="113">
        <v>16</v>
      </c>
      <c r="F130" s="113"/>
      <c r="G130" s="114">
        <v>16</v>
      </c>
      <c r="H130" s="115">
        <v>1</v>
      </c>
      <c r="I130" s="511"/>
      <c r="J130" s="512"/>
      <c r="K130" s="513"/>
      <c r="L130" s="116"/>
      <c r="M130" s="116"/>
      <c r="N130" s="117">
        <v>16</v>
      </c>
      <c r="O130" s="117">
        <v>11</v>
      </c>
      <c r="P130" s="117"/>
      <c r="Q130" s="117"/>
      <c r="R130" s="118"/>
    </row>
    <row r="131" spans="2:22" ht="26.25" thickBot="1" x14ac:dyDescent="0.25">
      <c r="B131" s="514" t="s">
        <v>157</v>
      </c>
      <c r="C131" s="515"/>
      <c r="D131" s="516"/>
      <c r="E131" s="119">
        <f>SUM(E107:E130)</f>
        <v>360</v>
      </c>
      <c r="F131" s="120"/>
      <c r="G131" s="121">
        <f>SUM(G107:G130)</f>
        <v>360</v>
      </c>
      <c r="H131" s="122">
        <v>24</v>
      </c>
      <c r="I131" s="517" t="s">
        <v>156</v>
      </c>
      <c r="J131" s="515"/>
      <c r="K131" s="516"/>
      <c r="L131" s="120"/>
      <c r="M131" s="120"/>
      <c r="N131" s="101">
        <f>SUM(N107:N130)</f>
        <v>360</v>
      </c>
      <c r="O131" s="101">
        <f>SUM(O107:O130)</f>
        <v>241</v>
      </c>
      <c r="P131" s="120"/>
      <c r="Q131" s="120"/>
      <c r="R131" s="123" t="s">
        <v>158</v>
      </c>
      <c r="V131" s="125"/>
    </row>
    <row r="133" spans="2:22" x14ac:dyDescent="0.2">
      <c r="V133" s="126"/>
    </row>
    <row r="134" spans="2:22" x14ac:dyDescent="0.2">
      <c r="V134" s="126"/>
    </row>
    <row r="135" spans="2:22" x14ac:dyDescent="0.2">
      <c r="V135" s="126"/>
    </row>
  </sheetData>
  <mergeCells count="312">
    <mergeCell ref="B1:R1"/>
    <mergeCell ref="B2:R2"/>
    <mergeCell ref="B3:R3"/>
    <mergeCell ref="B5:R5"/>
    <mergeCell ref="B6:R6"/>
    <mergeCell ref="B7:R7"/>
    <mergeCell ref="B8:R8"/>
    <mergeCell ref="B9:D10"/>
    <mergeCell ref="E9:E10"/>
    <mergeCell ref="F9:F10"/>
    <mergeCell ref="G9:G10"/>
    <mergeCell ref="H9:H10"/>
    <mergeCell ref="I9:L9"/>
    <mergeCell ref="M9:M10"/>
    <mergeCell ref="N9:N10"/>
    <mergeCell ref="O9:O10"/>
    <mergeCell ref="R9:R10"/>
    <mergeCell ref="R11:R14"/>
    <mergeCell ref="B15:B18"/>
    <mergeCell ref="C15:C18"/>
    <mergeCell ref="D15:D18"/>
    <mergeCell ref="E15:E18"/>
    <mergeCell ref="F15:F18"/>
    <mergeCell ref="G15:G18"/>
    <mergeCell ref="N15:N18"/>
    <mergeCell ref="O15:O18"/>
    <mergeCell ref="P15:P18"/>
    <mergeCell ref="Q15:Q18"/>
    <mergeCell ref="R15:R18"/>
    <mergeCell ref="C11:C14"/>
    <mergeCell ref="D11:D14"/>
    <mergeCell ref="E11:E14"/>
    <mergeCell ref="F11:F14"/>
    <mergeCell ref="G11:G14"/>
    <mergeCell ref="N11:N14"/>
    <mergeCell ref="O11:O14"/>
    <mergeCell ref="P11:P14"/>
    <mergeCell ref="Q11:Q14"/>
    <mergeCell ref="B11:B14"/>
    <mergeCell ref="Q19:Q22"/>
    <mergeCell ref="R19:R22"/>
    <mergeCell ref="B23:B26"/>
    <mergeCell ref="C23:C26"/>
    <mergeCell ref="D23:D26"/>
    <mergeCell ref="E23:E26"/>
    <mergeCell ref="N23:N26"/>
    <mergeCell ref="O23:O26"/>
    <mergeCell ref="P23:P26"/>
    <mergeCell ref="Q23:Q26"/>
    <mergeCell ref="R23:R26"/>
    <mergeCell ref="B19:B22"/>
    <mergeCell ref="C19:C22"/>
    <mergeCell ref="D19:D22"/>
    <mergeCell ref="E19:E22"/>
    <mergeCell ref="F19:F22"/>
    <mergeCell ref="G19:G22"/>
    <mergeCell ref="N19:N22"/>
    <mergeCell ref="O19:O22"/>
    <mergeCell ref="P19:P22"/>
    <mergeCell ref="F23:F26"/>
    <mergeCell ref="G23:G26"/>
    <mergeCell ref="Q27:Q29"/>
    <mergeCell ref="R27:R29"/>
    <mergeCell ref="B30:B33"/>
    <mergeCell ref="C30:C33"/>
    <mergeCell ref="D30:D33"/>
    <mergeCell ref="E30:E33"/>
    <mergeCell ref="N30:N33"/>
    <mergeCell ref="P30:P33"/>
    <mergeCell ref="Q30:Q33"/>
    <mergeCell ref="R30:R33"/>
    <mergeCell ref="B27:B29"/>
    <mergeCell ref="C27:C29"/>
    <mergeCell ref="D27:D29"/>
    <mergeCell ref="E27:E29"/>
    <mergeCell ref="F27:F29"/>
    <mergeCell ref="G27:G29"/>
    <mergeCell ref="N27:N29"/>
    <mergeCell ref="O27:O29"/>
    <mergeCell ref="P27:P29"/>
    <mergeCell ref="F30:F33"/>
    <mergeCell ref="G30:G33"/>
    <mergeCell ref="B34:B37"/>
    <mergeCell ref="C34:C37"/>
    <mergeCell ref="D34:D37"/>
    <mergeCell ref="E34:E37"/>
    <mergeCell ref="N34:N37"/>
    <mergeCell ref="P34:P37"/>
    <mergeCell ref="Q34:Q37"/>
    <mergeCell ref="R34:R37"/>
    <mergeCell ref="B38:B41"/>
    <mergeCell ref="C38:C41"/>
    <mergeCell ref="D38:D41"/>
    <mergeCell ref="E38:E41"/>
    <mergeCell ref="N38:N41"/>
    <mergeCell ref="P38:P41"/>
    <mergeCell ref="F38:F41"/>
    <mergeCell ref="G38:G41"/>
    <mergeCell ref="Q38:Q41"/>
    <mergeCell ref="R38:R41"/>
    <mergeCell ref="F34:F37"/>
    <mergeCell ref="G34:G37"/>
    <mergeCell ref="Q42:Q45"/>
    <mergeCell ref="R42:R45"/>
    <mergeCell ref="B46:B48"/>
    <mergeCell ref="C46:C48"/>
    <mergeCell ref="D46:D48"/>
    <mergeCell ref="E46:E48"/>
    <mergeCell ref="N46:N48"/>
    <mergeCell ref="O46:O48"/>
    <mergeCell ref="P46:P48"/>
    <mergeCell ref="Q46:Q48"/>
    <mergeCell ref="R46:R48"/>
    <mergeCell ref="B42:B45"/>
    <mergeCell ref="C42:C45"/>
    <mergeCell ref="D42:D45"/>
    <mergeCell ref="E42:E45"/>
    <mergeCell ref="F42:F45"/>
    <mergeCell ref="G42:G45"/>
    <mergeCell ref="N42:N45"/>
    <mergeCell ref="O42:O45"/>
    <mergeCell ref="P42:P45"/>
    <mergeCell ref="B49:B51"/>
    <mergeCell ref="C49:C51"/>
    <mergeCell ref="D49:D51"/>
    <mergeCell ref="E49:E51"/>
    <mergeCell ref="F49:F51"/>
    <mergeCell ref="G49:G51"/>
    <mergeCell ref="R49:R51"/>
    <mergeCell ref="B52:B55"/>
    <mergeCell ref="C52:C55"/>
    <mergeCell ref="D52:D55"/>
    <mergeCell ref="E52:E55"/>
    <mergeCell ref="F52:F55"/>
    <mergeCell ref="G52:G55"/>
    <mergeCell ref="N52:N55"/>
    <mergeCell ref="O52:O55"/>
    <mergeCell ref="P52:P55"/>
    <mergeCell ref="Q52:Q55"/>
    <mergeCell ref="R52:R55"/>
    <mergeCell ref="Q56:Q59"/>
    <mergeCell ref="R56:R59"/>
    <mergeCell ref="B60:B63"/>
    <mergeCell ref="C60:C63"/>
    <mergeCell ref="D60:D63"/>
    <mergeCell ref="E60:E63"/>
    <mergeCell ref="F60:F63"/>
    <mergeCell ref="G60:G63"/>
    <mergeCell ref="N60:N63"/>
    <mergeCell ref="O60:O63"/>
    <mergeCell ref="P60:P63"/>
    <mergeCell ref="Q60:Q63"/>
    <mergeCell ref="R60:R63"/>
    <mergeCell ref="B56:B59"/>
    <mergeCell ref="C56:C59"/>
    <mergeCell ref="D56:D59"/>
    <mergeCell ref="E56:E59"/>
    <mergeCell ref="F56:F59"/>
    <mergeCell ref="G56:G59"/>
    <mergeCell ref="N56:N59"/>
    <mergeCell ref="O56:O59"/>
    <mergeCell ref="P56:P59"/>
    <mergeCell ref="Q64:Q67"/>
    <mergeCell ref="R64:R67"/>
    <mergeCell ref="B68:B71"/>
    <mergeCell ref="C68:C71"/>
    <mergeCell ref="D68:D71"/>
    <mergeCell ref="E68:E71"/>
    <mergeCell ref="N68:N71"/>
    <mergeCell ref="O68:O71"/>
    <mergeCell ref="P68:P71"/>
    <mergeCell ref="Q68:Q71"/>
    <mergeCell ref="R68:R71"/>
    <mergeCell ref="B64:B67"/>
    <mergeCell ref="C64:C67"/>
    <mergeCell ref="D64:D67"/>
    <mergeCell ref="E64:E67"/>
    <mergeCell ref="F64:F67"/>
    <mergeCell ref="G64:G67"/>
    <mergeCell ref="N64:N67"/>
    <mergeCell ref="O64:O67"/>
    <mergeCell ref="P64:P67"/>
    <mergeCell ref="Q72:Q75"/>
    <mergeCell ref="R72:R75"/>
    <mergeCell ref="B76:B79"/>
    <mergeCell ref="C76:C79"/>
    <mergeCell ref="D76:D79"/>
    <mergeCell ref="E76:E79"/>
    <mergeCell ref="N76:N79"/>
    <mergeCell ref="P76:P79"/>
    <mergeCell ref="Q76:Q79"/>
    <mergeCell ref="R76:R79"/>
    <mergeCell ref="B72:B75"/>
    <mergeCell ref="C72:C75"/>
    <mergeCell ref="D72:D75"/>
    <mergeCell ref="E72:E75"/>
    <mergeCell ref="F72:F75"/>
    <mergeCell ref="G72:G75"/>
    <mergeCell ref="N72:N75"/>
    <mergeCell ref="O72:O75"/>
    <mergeCell ref="P72:P75"/>
    <mergeCell ref="B80:B83"/>
    <mergeCell ref="C80:C83"/>
    <mergeCell ref="D80:D83"/>
    <mergeCell ref="E80:E83"/>
    <mergeCell ref="N80:N83"/>
    <mergeCell ref="P80:P83"/>
    <mergeCell ref="Q80:Q83"/>
    <mergeCell ref="R80:R83"/>
    <mergeCell ref="B84:B87"/>
    <mergeCell ref="C84:C87"/>
    <mergeCell ref="D84:D87"/>
    <mergeCell ref="E84:E87"/>
    <mergeCell ref="F84:F87"/>
    <mergeCell ref="G84:G87"/>
    <mergeCell ref="N84:N87"/>
    <mergeCell ref="O84:O87"/>
    <mergeCell ref="P84:P87"/>
    <mergeCell ref="Q84:Q87"/>
    <mergeCell ref="R84:R87"/>
    <mergeCell ref="B88:B89"/>
    <mergeCell ref="C88:C89"/>
    <mergeCell ref="D88:D89"/>
    <mergeCell ref="E88:E89"/>
    <mergeCell ref="N88:N89"/>
    <mergeCell ref="O88:O89"/>
    <mergeCell ref="P88:P89"/>
    <mergeCell ref="Q88:Q89"/>
    <mergeCell ref="R88:R89"/>
    <mergeCell ref="B90:B93"/>
    <mergeCell ref="C90:C93"/>
    <mergeCell ref="D90:D93"/>
    <mergeCell ref="E90:E93"/>
    <mergeCell ref="F90:F93"/>
    <mergeCell ref="G90:G93"/>
    <mergeCell ref="R90:R93"/>
    <mergeCell ref="B94:B96"/>
    <mergeCell ref="C94:C96"/>
    <mergeCell ref="D94:D96"/>
    <mergeCell ref="E94:E96"/>
    <mergeCell ref="F94:F96"/>
    <mergeCell ref="G94:G96"/>
    <mergeCell ref="N94:N96"/>
    <mergeCell ref="O94:O96"/>
    <mergeCell ref="P94:P96"/>
    <mergeCell ref="Q94:Q96"/>
    <mergeCell ref="R94:R96"/>
    <mergeCell ref="Q97:Q100"/>
    <mergeCell ref="R97:R100"/>
    <mergeCell ref="B102:D102"/>
    <mergeCell ref="B104:R104"/>
    <mergeCell ref="B106:D106"/>
    <mergeCell ref="I106:K106"/>
    <mergeCell ref="B107:D107"/>
    <mergeCell ref="I107:K107"/>
    <mergeCell ref="B108:D108"/>
    <mergeCell ref="I108:K108"/>
    <mergeCell ref="B97:B100"/>
    <mergeCell ref="C97:C100"/>
    <mergeCell ref="D97:D100"/>
    <mergeCell ref="E97:E100"/>
    <mergeCell ref="F97:F100"/>
    <mergeCell ref="G97:G100"/>
    <mergeCell ref="N97:N100"/>
    <mergeCell ref="O97:O100"/>
    <mergeCell ref="P97:P100"/>
    <mergeCell ref="B109:D109"/>
    <mergeCell ref="I109:K109"/>
    <mergeCell ref="B110:D110"/>
    <mergeCell ref="I110:K110"/>
    <mergeCell ref="B111:D111"/>
    <mergeCell ref="I111:K111"/>
    <mergeCell ref="B112:D112"/>
    <mergeCell ref="I112:K112"/>
    <mergeCell ref="B113:D113"/>
    <mergeCell ref="I113:K113"/>
    <mergeCell ref="B114:D114"/>
    <mergeCell ref="I114:K114"/>
    <mergeCell ref="B115:D115"/>
    <mergeCell ref="I115:K115"/>
    <mergeCell ref="B116:D116"/>
    <mergeCell ref="I116:K116"/>
    <mergeCell ref="B117:D117"/>
    <mergeCell ref="I117:K117"/>
    <mergeCell ref="B118:D118"/>
    <mergeCell ref="I118:K118"/>
    <mergeCell ref="B119:D119"/>
    <mergeCell ref="I119:K119"/>
    <mergeCell ref="B120:D120"/>
    <mergeCell ref="I120:K120"/>
    <mergeCell ref="B121:D121"/>
    <mergeCell ref="I121:K121"/>
    <mergeCell ref="B122:D122"/>
    <mergeCell ref="I122:K122"/>
    <mergeCell ref="B123:D123"/>
    <mergeCell ref="I123:K123"/>
    <mergeCell ref="B124:D124"/>
    <mergeCell ref="I124:K124"/>
    <mergeCell ref="B125:D125"/>
    <mergeCell ref="I125:K125"/>
    <mergeCell ref="B126:D126"/>
    <mergeCell ref="I126:K126"/>
    <mergeCell ref="B127:D127"/>
    <mergeCell ref="I127:K127"/>
    <mergeCell ref="B131:D131"/>
    <mergeCell ref="I131:K131"/>
    <mergeCell ref="B128:D128"/>
    <mergeCell ref="I128:K128"/>
    <mergeCell ref="B129:D129"/>
    <mergeCell ref="I129:K129"/>
    <mergeCell ref="B130:D130"/>
    <mergeCell ref="I130:K130"/>
  </mergeCells>
  <pageMargins left="0.7" right="0.7" top="0.75" bottom="0.75" header="0.3" footer="0.3"/>
  <pageSetup paperSize="9" scale="60" orientation="portrait" r:id="rId1"/>
  <rowBreaks count="1" manualBreakCount="1">
    <brk id="10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showGridLines="0" zoomScaleNormal="100" workbookViewId="0">
      <selection activeCell="A7" sqref="A7:R7"/>
    </sheetView>
  </sheetViews>
  <sheetFormatPr defaultColWidth="9.140625" defaultRowHeight="24" customHeight="1" x14ac:dyDescent="0.2"/>
  <cols>
    <col min="1" max="1" width="7" style="1" customWidth="1"/>
    <col min="2" max="2" width="3.42578125" style="1" customWidth="1"/>
    <col min="3" max="3" width="5.140625" style="1" customWidth="1"/>
    <col min="4" max="4" width="9.140625" style="1"/>
    <col min="5" max="5" width="3.7109375" style="1" customWidth="1"/>
    <col min="6" max="6" width="4.7109375" style="1" customWidth="1"/>
    <col min="7" max="7" width="11.5703125" style="1" customWidth="1"/>
    <col min="8" max="8" width="15.42578125" style="1" bestFit="1" customWidth="1"/>
    <col min="9" max="9" width="9.42578125" style="1" customWidth="1"/>
    <col min="10" max="10" width="9.140625" style="1"/>
    <col min="11" max="11" width="7.42578125" style="1" customWidth="1"/>
    <col min="12" max="12" width="6" style="1" customWidth="1"/>
    <col min="13" max="13" width="12.42578125" style="1" customWidth="1"/>
    <col min="14" max="16384" width="9.140625" style="1"/>
  </cols>
  <sheetData>
    <row r="1" spans="1:13" ht="43.5" customHeight="1" thickBot="1" x14ac:dyDescent="0.65">
      <c r="A1" s="4"/>
      <c r="B1" s="4"/>
      <c r="C1" s="575" t="s">
        <v>159</v>
      </c>
      <c r="D1" s="575"/>
      <c r="E1" s="575"/>
      <c r="F1" s="575"/>
      <c r="G1" s="575"/>
      <c r="H1" s="575"/>
      <c r="I1" s="575"/>
      <c r="J1" s="575"/>
      <c r="K1" s="575"/>
      <c r="L1" s="575"/>
      <c r="M1" s="575"/>
    </row>
    <row r="2" spans="1:13" ht="24" customHeight="1" x14ac:dyDescent="0.25">
      <c r="A2" s="576" t="s">
        <v>160</v>
      </c>
      <c r="B2" s="4"/>
      <c r="C2" s="2" t="s">
        <v>161</v>
      </c>
      <c r="D2" s="4"/>
      <c r="E2" s="3" t="e">
        <f>#REF!</f>
        <v>#REF!</v>
      </c>
      <c r="F2" s="4"/>
      <c r="G2" s="4"/>
      <c r="H2" s="138"/>
      <c r="I2" s="2" t="s">
        <v>162</v>
      </c>
      <c r="J2" s="4"/>
      <c r="K2" s="3" t="e">
        <f>#REF!</f>
        <v>#REF!</v>
      </c>
      <c r="L2" s="4"/>
      <c r="M2" s="4"/>
    </row>
    <row r="3" spans="1:13" ht="24" customHeight="1" x14ac:dyDescent="0.2">
      <c r="A3" s="577"/>
      <c r="B3" s="139"/>
      <c r="C3" s="2" t="s">
        <v>163</v>
      </c>
      <c r="D3" s="4"/>
      <c r="E3" s="4"/>
      <c r="F3" s="4" t="s">
        <v>164</v>
      </c>
      <c r="G3" s="5">
        <f>[11]INV!M43</f>
        <v>79123.679999999993</v>
      </c>
      <c r="H3" s="4"/>
      <c r="I3" s="4"/>
      <c r="J3" s="4"/>
      <c r="K3" s="4"/>
      <c r="L3" s="4"/>
      <c r="M3" s="4"/>
    </row>
    <row r="4" spans="1:13" ht="24" customHeight="1" x14ac:dyDescent="0.25">
      <c r="A4" s="577"/>
      <c r="B4" s="139"/>
      <c r="C4" s="6" t="s">
        <v>165</v>
      </c>
      <c r="D4" s="7" t="s">
        <v>166</v>
      </c>
      <c r="E4" s="6" t="s">
        <v>167</v>
      </c>
      <c r="F4" s="4"/>
      <c r="G4" s="4"/>
      <c r="H4" s="4"/>
      <c r="I4" s="4"/>
      <c r="J4" s="4"/>
      <c r="K4" s="4"/>
      <c r="L4" s="4"/>
      <c r="M4" s="4"/>
    </row>
    <row r="5" spans="1:13" ht="24" customHeight="1" x14ac:dyDescent="0.25">
      <c r="A5" s="577"/>
      <c r="B5" s="139"/>
      <c r="C5" s="6" t="s">
        <v>168</v>
      </c>
      <c r="D5" s="4"/>
      <c r="E5" s="4"/>
      <c r="F5" s="4"/>
      <c r="G5" s="4"/>
      <c r="H5" s="4"/>
      <c r="I5" s="4"/>
      <c r="J5" s="4" t="e">
        <f>#REF!</f>
        <v>#REF!</v>
      </c>
      <c r="K5" s="4"/>
      <c r="L5" s="4"/>
      <c r="M5" s="4"/>
    </row>
    <row r="6" spans="1:13" ht="24" customHeight="1" x14ac:dyDescent="0.2">
      <c r="A6" s="577"/>
      <c r="B6" s="139"/>
      <c r="C6" s="21" t="s">
        <v>169</v>
      </c>
      <c r="D6" s="4"/>
      <c r="E6" s="4"/>
      <c r="F6" s="4"/>
      <c r="G6" s="4"/>
      <c r="H6" s="4"/>
      <c r="I6" s="4"/>
      <c r="J6" s="4"/>
      <c r="K6" s="4"/>
      <c r="L6" s="4"/>
      <c r="M6" s="4"/>
    </row>
    <row r="7" spans="1:13" ht="24" customHeight="1" x14ac:dyDescent="0.2">
      <c r="A7" s="577"/>
      <c r="B7" s="139"/>
      <c r="C7" s="4"/>
      <c r="D7" s="4"/>
      <c r="E7" s="4"/>
      <c r="F7" s="4"/>
      <c r="G7" s="4"/>
      <c r="H7" s="4"/>
      <c r="I7" s="4"/>
      <c r="J7" s="4"/>
      <c r="K7" s="4"/>
      <c r="L7" s="4"/>
      <c r="M7" s="4"/>
    </row>
    <row r="8" spans="1:13" ht="24" customHeight="1" x14ac:dyDescent="0.2">
      <c r="A8" s="577"/>
      <c r="B8" s="139"/>
      <c r="C8" s="4"/>
      <c r="D8" s="4"/>
      <c r="E8" s="4"/>
      <c r="F8" s="4"/>
      <c r="G8" s="4"/>
      <c r="H8" s="4"/>
      <c r="I8" s="4"/>
      <c r="J8" s="4"/>
      <c r="K8" s="4"/>
      <c r="L8" s="4"/>
      <c r="M8" s="4"/>
    </row>
    <row r="9" spans="1:13" ht="24" customHeight="1" x14ac:dyDescent="0.25">
      <c r="A9" s="577"/>
      <c r="B9" s="139"/>
      <c r="C9" s="6" t="s">
        <v>170</v>
      </c>
      <c r="D9" s="4"/>
      <c r="E9" s="4"/>
      <c r="F9" s="4"/>
      <c r="G9" s="4"/>
      <c r="H9" s="4"/>
      <c r="I9" s="4"/>
      <c r="J9" s="4"/>
      <c r="K9" s="4"/>
      <c r="L9" s="4"/>
      <c r="M9" s="4"/>
    </row>
    <row r="10" spans="1:13" ht="24" customHeight="1" x14ac:dyDescent="0.2">
      <c r="A10" s="577"/>
      <c r="B10" s="139"/>
      <c r="C10" s="8" t="str">
        <f>[11]INV!D44</f>
        <v>SEVENTY NINE THOUSAND ONE HUNDRED TWENTY THREE AND CENTS SIXTY EIGHT ONLY</v>
      </c>
      <c r="D10" s="4"/>
      <c r="E10" s="4"/>
      <c r="F10" s="4"/>
      <c r="G10" s="4"/>
      <c r="H10" s="19"/>
      <c r="I10" s="4"/>
      <c r="J10" s="4"/>
      <c r="K10" s="4"/>
      <c r="L10" s="4"/>
      <c r="M10" s="4"/>
    </row>
    <row r="11" spans="1:13" ht="24" customHeight="1" x14ac:dyDescent="0.2">
      <c r="A11" s="577"/>
      <c r="B11" s="139"/>
      <c r="C11" s="19"/>
      <c r="D11" s="19"/>
      <c r="E11" s="19"/>
      <c r="F11" s="19"/>
      <c r="G11" s="19"/>
      <c r="H11" s="19"/>
      <c r="I11" s="19"/>
      <c r="J11" s="19"/>
      <c r="K11" s="19"/>
      <c r="L11" s="19"/>
      <c r="M11" s="19"/>
    </row>
    <row r="12" spans="1:13" ht="24" customHeight="1" x14ac:dyDescent="0.25">
      <c r="A12" s="577"/>
      <c r="B12" s="139"/>
      <c r="C12" s="9" t="s">
        <v>171</v>
      </c>
      <c r="D12" s="4"/>
      <c r="E12" s="4"/>
      <c r="F12" s="4"/>
      <c r="G12" s="4"/>
      <c r="H12" s="4"/>
      <c r="I12" s="4"/>
      <c r="J12" s="4"/>
      <c r="K12" s="10" t="e">
        <f>E2</f>
        <v>#REF!</v>
      </c>
      <c r="L12" s="4"/>
      <c r="M12" s="4"/>
    </row>
    <row r="13" spans="1:13" ht="24" customHeight="1" x14ac:dyDescent="0.25">
      <c r="A13" s="577"/>
      <c r="B13" s="139"/>
      <c r="C13" s="4"/>
      <c r="D13" s="4"/>
      <c r="E13" s="4"/>
      <c r="F13" s="4"/>
      <c r="G13" s="4"/>
      <c r="H13" s="138"/>
      <c r="I13" s="11"/>
      <c r="J13" s="9" t="s">
        <v>172</v>
      </c>
      <c r="K13" s="10" t="e">
        <f>K2</f>
        <v>#REF!</v>
      </c>
      <c r="L13" s="4"/>
      <c r="M13" s="4"/>
    </row>
    <row r="14" spans="1:13" ht="24" customHeight="1" x14ac:dyDescent="0.25">
      <c r="A14" s="577"/>
      <c r="B14" s="139"/>
      <c r="C14" s="6" t="s">
        <v>173</v>
      </c>
      <c r="D14" s="4"/>
      <c r="E14" s="4"/>
      <c r="F14" s="4"/>
      <c r="G14" s="4"/>
      <c r="H14" s="12" t="e">
        <f>#REF!</f>
        <v>#REF!</v>
      </c>
      <c r="I14" s="4"/>
      <c r="J14" s="6" t="s">
        <v>174</v>
      </c>
      <c r="K14" s="10" t="e">
        <f>#REF!</f>
        <v>#REF!</v>
      </c>
      <c r="L14" s="4"/>
      <c r="M14" s="4"/>
    </row>
    <row r="15" spans="1:13" ht="24" customHeight="1" x14ac:dyDescent="0.25">
      <c r="A15" s="577"/>
      <c r="B15" s="139"/>
      <c r="C15" s="2" t="s">
        <v>175</v>
      </c>
      <c r="D15" s="4"/>
      <c r="E15" s="4"/>
      <c r="F15" s="4"/>
      <c r="G15" s="4"/>
      <c r="H15" s="20"/>
      <c r="I15" s="4"/>
      <c r="J15" s="6" t="s">
        <v>174</v>
      </c>
      <c r="K15" s="13"/>
      <c r="L15" s="4"/>
      <c r="M15" s="4"/>
    </row>
    <row r="16" spans="1:13" ht="24" customHeight="1" x14ac:dyDescent="0.2">
      <c r="A16" s="577"/>
      <c r="B16" s="139"/>
      <c r="C16" s="2" t="s">
        <v>51</v>
      </c>
      <c r="D16" s="4"/>
      <c r="E16" s="4"/>
      <c r="F16" s="4"/>
      <c r="G16" s="4"/>
      <c r="H16" s="4"/>
      <c r="I16" s="4"/>
      <c r="J16" s="4"/>
      <c r="K16" s="4"/>
      <c r="L16" s="4"/>
      <c r="M16" s="4"/>
    </row>
    <row r="17" spans="1:14" ht="24" customHeight="1" x14ac:dyDescent="0.25">
      <c r="A17" s="577"/>
      <c r="B17" s="139"/>
      <c r="C17" s="10" t="s">
        <v>176</v>
      </c>
      <c r="D17" s="4"/>
      <c r="E17" s="4"/>
      <c r="F17" s="4"/>
      <c r="G17" s="4"/>
      <c r="H17" s="4"/>
      <c r="I17" s="4"/>
      <c r="J17" s="4"/>
      <c r="K17" s="4"/>
      <c r="L17" s="4"/>
      <c r="M17" s="4"/>
      <c r="N17" s="140"/>
    </row>
    <row r="18" spans="1:14" ht="24" customHeight="1" x14ac:dyDescent="0.25">
      <c r="A18" s="577"/>
      <c r="B18" s="139"/>
      <c r="C18" s="10" t="s">
        <v>177</v>
      </c>
      <c r="D18" s="4"/>
      <c r="E18" s="4"/>
      <c r="F18" s="4"/>
      <c r="G18" s="4"/>
      <c r="H18" s="4"/>
      <c r="I18" s="14"/>
      <c r="J18" s="14"/>
      <c r="K18" s="4"/>
      <c r="L18" s="4"/>
      <c r="M18" s="4"/>
      <c r="N18" s="140"/>
    </row>
    <row r="19" spans="1:14" ht="24" customHeight="1" x14ac:dyDescent="0.25">
      <c r="A19" s="577"/>
      <c r="B19" s="139"/>
      <c r="C19" s="10" t="s">
        <v>178</v>
      </c>
      <c r="D19" s="4"/>
      <c r="E19" s="4"/>
      <c r="F19" s="4"/>
      <c r="G19" s="4"/>
      <c r="H19" s="4"/>
      <c r="I19" s="14"/>
      <c r="J19" s="14"/>
      <c r="K19" s="4"/>
      <c r="L19" s="4"/>
      <c r="M19" s="4"/>
      <c r="N19" s="140"/>
    </row>
    <row r="20" spans="1:14" ht="24" customHeight="1" x14ac:dyDescent="0.25">
      <c r="A20" s="577"/>
      <c r="B20" s="139"/>
      <c r="C20" s="10"/>
      <c r="D20" s="4"/>
      <c r="E20" s="4"/>
      <c r="F20" s="4"/>
      <c r="G20" s="4"/>
      <c r="H20" s="4"/>
      <c r="I20" s="14"/>
      <c r="J20" s="14"/>
      <c r="K20" s="4"/>
      <c r="L20" s="4"/>
      <c r="M20" s="4"/>
      <c r="N20" s="140"/>
    </row>
    <row r="21" spans="1:14" ht="24" customHeight="1" x14ac:dyDescent="0.25">
      <c r="A21" s="577"/>
      <c r="B21" s="139"/>
      <c r="C21" s="10"/>
      <c r="D21" s="4"/>
      <c r="E21" s="4"/>
      <c r="F21" s="4"/>
      <c r="G21" s="4"/>
      <c r="H21" s="4"/>
      <c r="I21" s="4"/>
      <c r="J21" s="4"/>
      <c r="K21" s="4"/>
      <c r="L21" s="4"/>
      <c r="M21" s="4"/>
      <c r="N21" s="140"/>
    </row>
    <row r="22" spans="1:14" ht="24" customHeight="1" x14ac:dyDescent="0.2">
      <c r="A22" s="577"/>
      <c r="B22" s="139"/>
      <c r="C22" s="15" t="s">
        <v>179</v>
      </c>
      <c r="D22" s="4"/>
      <c r="E22" s="4"/>
      <c r="F22" s="4"/>
      <c r="G22" s="4"/>
      <c r="H22" s="4"/>
      <c r="I22" s="4"/>
      <c r="J22" s="4"/>
      <c r="K22" s="4"/>
      <c r="L22" s="4"/>
      <c r="M22" s="4"/>
      <c r="N22" s="140"/>
    </row>
    <row r="23" spans="1:14" ht="24" customHeight="1" x14ac:dyDescent="0.25">
      <c r="A23" s="577"/>
      <c r="B23" s="139"/>
      <c r="C23" s="10" t="e">
        <f>#REF!</f>
        <v>#REF!</v>
      </c>
      <c r="D23" s="4"/>
      <c r="E23" s="4"/>
      <c r="F23" s="4"/>
      <c r="G23" s="4"/>
      <c r="H23" s="4"/>
      <c r="I23" s="4"/>
      <c r="J23" s="4"/>
      <c r="K23" s="4"/>
      <c r="L23" s="4"/>
      <c r="M23" s="4"/>
      <c r="N23" s="140"/>
    </row>
    <row r="24" spans="1:14" ht="24" customHeight="1" x14ac:dyDescent="0.25">
      <c r="A24" s="577"/>
      <c r="B24" s="139"/>
      <c r="C24" s="10" t="e">
        <f>#REF!</f>
        <v>#REF!</v>
      </c>
      <c r="D24" s="4"/>
      <c r="E24" s="4"/>
      <c r="F24" s="4"/>
      <c r="G24" s="4"/>
      <c r="H24" s="4"/>
      <c r="I24" s="4"/>
      <c r="J24" s="4"/>
      <c r="K24" s="4"/>
      <c r="L24" s="4"/>
      <c r="M24" s="4"/>
      <c r="N24" s="140"/>
    </row>
    <row r="25" spans="1:14" ht="24" customHeight="1" x14ac:dyDescent="0.25">
      <c r="A25" s="577"/>
      <c r="B25" s="4"/>
      <c r="C25" s="10" t="e">
        <f>#REF!</f>
        <v>#REF!</v>
      </c>
      <c r="D25" s="4"/>
      <c r="E25" s="4"/>
      <c r="F25" s="4"/>
      <c r="G25" s="4"/>
      <c r="H25" s="4"/>
      <c r="I25" s="4"/>
      <c r="J25" s="138"/>
      <c r="K25" s="138"/>
      <c r="L25" s="4"/>
      <c r="M25" s="4"/>
      <c r="N25" s="140"/>
    </row>
    <row r="26" spans="1:14" ht="24" customHeight="1" x14ac:dyDescent="0.25">
      <c r="A26" s="577"/>
      <c r="B26" s="4"/>
      <c r="C26" s="10" t="e">
        <f>#REF!</f>
        <v>#REF!</v>
      </c>
      <c r="D26" s="4"/>
      <c r="E26" s="4"/>
      <c r="F26" s="4"/>
      <c r="G26" s="4"/>
      <c r="H26" s="4"/>
      <c r="I26" s="4"/>
      <c r="J26" s="14"/>
      <c r="K26" s="14"/>
      <c r="L26" s="4"/>
      <c r="M26" s="4"/>
      <c r="N26" s="140"/>
    </row>
    <row r="27" spans="1:14" ht="24" customHeight="1" x14ac:dyDescent="0.25">
      <c r="A27" s="577"/>
      <c r="B27" s="4"/>
      <c r="C27" s="10"/>
      <c r="D27" s="4"/>
      <c r="E27" s="4"/>
      <c r="F27" s="4"/>
      <c r="G27" s="4"/>
      <c r="H27" s="4"/>
      <c r="I27" s="4"/>
      <c r="J27" s="4"/>
      <c r="K27" s="14"/>
      <c r="L27" s="4"/>
      <c r="M27" s="4"/>
      <c r="N27" s="140"/>
    </row>
    <row r="28" spans="1:14" ht="24" customHeight="1" x14ac:dyDescent="0.2">
      <c r="A28" s="577"/>
      <c r="B28" s="4"/>
      <c r="C28" s="16"/>
      <c r="D28" s="4"/>
      <c r="E28" s="4"/>
      <c r="F28" s="4"/>
      <c r="G28" s="4"/>
      <c r="H28" s="4"/>
      <c r="I28" s="4"/>
      <c r="J28" s="4"/>
      <c r="K28" s="14"/>
      <c r="L28" s="4"/>
      <c r="M28" s="4"/>
      <c r="N28" s="140"/>
    </row>
    <row r="29" spans="1:14" ht="24" customHeight="1" thickBot="1" x14ac:dyDescent="0.25">
      <c r="A29" s="578"/>
      <c r="B29" s="4"/>
      <c r="C29" s="16"/>
      <c r="D29" s="4"/>
      <c r="E29" s="4"/>
      <c r="F29" s="4"/>
      <c r="G29" s="4"/>
      <c r="H29" s="4"/>
      <c r="I29" s="4"/>
      <c r="J29" s="4"/>
      <c r="K29" s="14"/>
      <c r="L29" s="4"/>
      <c r="M29" s="4"/>
      <c r="N29" s="140"/>
    </row>
    <row r="30" spans="1:14" ht="24" customHeight="1" x14ac:dyDescent="0.2">
      <c r="A30" s="4"/>
      <c r="B30" s="4"/>
      <c r="C30" s="16"/>
      <c r="D30" s="4"/>
      <c r="E30" s="4"/>
      <c r="F30" s="4"/>
      <c r="G30" s="4"/>
      <c r="H30" s="4"/>
      <c r="I30" s="4"/>
      <c r="J30" s="4"/>
      <c r="K30" s="14"/>
      <c r="L30" s="4"/>
      <c r="M30" s="4"/>
      <c r="N30" s="140"/>
    </row>
    <row r="31" spans="1:14" ht="24" customHeight="1" x14ac:dyDescent="0.2">
      <c r="A31" s="140"/>
      <c r="B31" s="140"/>
      <c r="C31" s="17"/>
      <c r="D31" s="140"/>
      <c r="E31" s="140"/>
      <c r="F31" s="140"/>
      <c r="G31" s="140"/>
      <c r="H31" s="140"/>
      <c r="I31" s="140"/>
      <c r="J31" s="140"/>
      <c r="K31" s="141"/>
      <c r="L31" s="140"/>
      <c r="M31" s="140"/>
      <c r="N31" s="140"/>
    </row>
    <row r="32" spans="1:14" ht="48" customHeight="1" thickBot="1" x14ac:dyDescent="0.65">
      <c r="A32" s="4"/>
      <c r="B32" s="4"/>
      <c r="C32" s="575" t="s">
        <v>159</v>
      </c>
      <c r="D32" s="575"/>
      <c r="E32" s="575"/>
      <c r="F32" s="575"/>
      <c r="G32" s="575"/>
      <c r="H32" s="575"/>
      <c r="I32" s="575"/>
      <c r="J32" s="575"/>
      <c r="K32" s="575"/>
      <c r="L32" s="575"/>
      <c r="M32" s="575"/>
      <c r="N32" s="140"/>
    </row>
    <row r="33" spans="1:13" ht="24" customHeight="1" x14ac:dyDescent="0.25">
      <c r="A33" s="576" t="s">
        <v>160</v>
      </c>
      <c r="B33" s="4"/>
      <c r="C33" s="2" t="s">
        <v>161</v>
      </c>
      <c r="D33" s="4"/>
      <c r="E33" s="13" t="e">
        <f>E2</f>
        <v>#REF!</v>
      </c>
      <c r="F33" s="4"/>
      <c r="G33" s="4"/>
      <c r="H33" s="138"/>
      <c r="I33" s="2" t="s">
        <v>162</v>
      </c>
      <c r="J33" s="4"/>
      <c r="K33" s="13" t="e">
        <f>K2</f>
        <v>#REF!</v>
      </c>
      <c r="L33" s="4"/>
      <c r="M33" s="4"/>
    </row>
    <row r="34" spans="1:13" ht="24" customHeight="1" x14ac:dyDescent="0.2">
      <c r="A34" s="577"/>
      <c r="B34" s="139"/>
      <c r="C34" s="2" t="s">
        <v>163</v>
      </c>
      <c r="D34" s="4"/>
      <c r="E34" s="4"/>
      <c r="F34" s="4" t="s">
        <v>180</v>
      </c>
      <c r="G34" s="18">
        <f>G3</f>
        <v>79123.679999999993</v>
      </c>
      <c r="H34" s="4"/>
      <c r="I34" s="4"/>
      <c r="J34" s="4"/>
      <c r="K34" s="4"/>
      <c r="L34" s="4"/>
      <c r="M34" s="4"/>
    </row>
    <row r="35" spans="1:13" ht="24" customHeight="1" x14ac:dyDescent="0.25">
      <c r="A35" s="577"/>
      <c r="B35" s="139"/>
      <c r="C35" s="6" t="s">
        <v>165</v>
      </c>
      <c r="D35" s="7" t="str">
        <f>D4</f>
        <v>XXXXX</v>
      </c>
      <c r="E35" s="6" t="s">
        <v>181</v>
      </c>
      <c r="F35" s="4"/>
      <c r="G35" s="4"/>
      <c r="H35" s="4"/>
      <c r="I35" s="4"/>
      <c r="J35" s="4"/>
      <c r="K35" s="4"/>
      <c r="L35" s="4"/>
      <c r="M35" s="4"/>
    </row>
    <row r="36" spans="1:13" ht="24" customHeight="1" x14ac:dyDescent="0.25">
      <c r="A36" s="577"/>
      <c r="B36" s="139"/>
      <c r="C36" s="6" t="s">
        <v>168</v>
      </c>
      <c r="D36" s="4"/>
      <c r="E36" s="4"/>
      <c r="F36" s="4"/>
      <c r="G36" s="4"/>
      <c r="H36" s="4"/>
      <c r="I36" s="4"/>
      <c r="J36" s="4" t="e">
        <f>J5</f>
        <v>#REF!</v>
      </c>
      <c r="K36" s="4"/>
      <c r="L36" s="4"/>
      <c r="M36" s="4"/>
    </row>
    <row r="37" spans="1:13" ht="24" customHeight="1" x14ac:dyDescent="0.2">
      <c r="A37" s="577"/>
      <c r="B37" s="139"/>
      <c r="C37" s="21" t="str">
        <f>C6</f>
        <v>UTTARA MODEL TOWN BRANCH, HOUSE -13, ROAD-14/A, SECTOR-4, UTTARA , DHAKA-1230, BANGLADESH</v>
      </c>
      <c r="D37" s="4"/>
      <c r="E37" s="4"/>
      <c r="F37" s="4"/>
      <c r="G37" s="4"/>
      <c r="H37" s="4"/>
      <c r="I37" s="4"/>
      <c r="J37" s="4"/>
      <c r="K37" s="4"/>
      <c r="L37" s="4"/>
      <c r="M37" s="4"/>
    </row>
    <row r="38" spans="1:13" ht="24" customHeight="1" x14ac:dyDescent="0.2">
      <c r="A38" s="577"/>
      <c r="B38" s="139"/>
      <c r="C38" s="4"/>
      <c r="D38" s="4"/>
      <c r="E38" s="4"/>
      <c r="F38" s="4"/>
      <c r="G38" s="4"/>
      <c r="H38" s="4"/>
      <c r="I38" s="4"/>
      <c r="J38" s="4"/>
      <c r="K38" s="4"/>
      <c r="L38" s="4"/>
      <c r="M38" s="4"/>
    </row>
    <row r="39" spans="1:13" ht="24" customHeight="1" x14ac:dyDescent="0.2">
      <c r="A39" s="577"/>
      <c r="B39" s="139"/>
      <c r="C39" s="4"/>
      <c r="D39" s="4"/>
      <c r="E39" s="4"/>
      <c r="F39" s="4"/>
      <c r="G39" s="4"/>
      <c r="H39" s="4"/>
      <c r="I39" s="4"/>
      <c r="J39" s="4"/>
      <c r="K39" s="4"/>
      <c r="L39" s="4"/>
      <c r="M39" s="4"/>
    </row>
    <row r="40" spans="1:13" ht="24" customHeight="1" x14ac:dyDescent="0.25">
      <c r="A40" s="577"/>
      <c r="B40" s="139"/>
      <c r="C40" s="6" t="s">
        <v>182</v>
      </c>
      <c r="D40" s="4"/>
      <c r="E40" s="4"/>
      <c r="F40" s="4"/>
      <c r="G40" s="4"/>
      <c r="H40" s="4"/>
      <c r="I40" s="4"/>
      <c r="J40" s="4"/>
      <c r="K40" s="4"/>
      <c r="L40" s="4"/>
      <c r="M40" s="4"/>
    </row>
    <row r="41" spans="1:13" ht="24" customHeight="1" x14ac:dyDescent="0.2">
      <c r="A41" s="577"/>
      <c r="B41" s="139"/>
      <c r="C41" s="19" t="str">
        <f>C10</f>
        <v>SEVENTY NINE THOUSAND ONE HUNDRED TWENTY THREE AND CENTS SIXTY EIGHT ONLY</v>
      </c>
      <c r="D41" s="4"/>
      <c r="E41" s="4"/>
      <c r="F41" s="4"/>
      <c r="G41" s="4"/>
      <c r="H41" s="19"/>
      <c r="I41" s="4"/>
      <c r="J41" s="4"/>
      <c r="K41" s="4"/>
      <c r="L41" s="4"/>
      <c r="M41" s="4"/>
    </row>
    <row r="42" spans="1:13" ht="24" customHeight="1" x14ac:dyDescent="0.2">
      <c r="A42" s="577"/>
      <c r="B42" s="139"/>
      <c r="C42" s="19"/>
      <c r="D42" s="19"/>
      <c r="E42" s="19"/>
      <c r="F42" s="19"/>
      <c r="G42" s="19"/>
      <c r="H42" s="19"/>
      <c r="I42" s="19"/>
      <c r="J42" s="19"/>
      <c r="K42" s="19"/>
      <c r="L42" s="19"/>
      <c r="M42" s="19"/>
    </row>
    <row r="43" spans="1:13" ht="24" customHeight="1" x14ac:dyDescent="0.25">
      <c r="A43" s="577"/>
      <c r="B43" s="139"/>
      <c r="C43" s="9" t="s">
        <v>171</v>
      </c>
      <c r="D43" s="4"/>
      <c r="E43" s="4"/>
      <c r="F43" s="4"/>
      <c r="G43" s="4"/>
      <c r="H43" s="4"/>
      <c r="I43" s="4"/>
      <c r="J43" s="4"/>
      <c r="K43" s="20" t="e">
        <f>K12</f>
        <v>#REF!</v>
      </c>
      <c r="L43" s="4"/>
      <c r="M43" s="4"/>
    </row>
    <row r="44" spans="1:13" ht="24" customHeight="1" x14ac:dyDescent="0.25">
      <c r="A44" s="577"/>
      <c r="B44" s="139"/>
      <c r="C44" s="4"/>
      <c r="D44" s="4"/>
      <c r="E44" s="4"/>
      <c r="F44" s="4"/>
      <c r="G44" s="4"/>
      <c r="H44" s="138"/>
      <c r="I44" s="11"/>
      <c r="J44" s="9" t="s">
        <v>172</v>
      </c>
      <c r="K44" s="20" t="e">
        <f>K13</f>
        <v>#REF!</v>
      </c>
      <c r="L44" s="4"/>
      <c r="M44" s="4"/>
    </row>
    <row r="45" spans="1:13" ht="24" customHeight="1" x14ac:dyDescent="0.25">
      <c r="A45" s="577"/>
      <c r="B45" s="139"/>
      <c r="C45" s="6" t="s">
        <v>173</v>
      </c>
      <c r="D45" s="4"/>
      <c r="E45" s="4"/>
      <c r="F45" s="4"/>
      <c r="G45" s="4"/>
      <c r="H45" s="142" t="e">
        <f>H14</f>
        <v>#REF!</v>
      </c>
      <c r="I45" s="4"/>
      <c r="J45" s="6" t="s">
        <v>174</v>
      </c>
      <c r="K45" s="10" t="e">
        <f>K14</f>
        <v>#REF!</v>
      </c>
      <c r="L45" s="4"/>
      <c r="M45" s="4"/>
    </row>
    <row r="46" spans="1:13" ht="24" customHeight="1" x14ac:dyDescent="0.25">
      <c r="A46" s="577"/>
      <c r="B46" s="139"/>
      <c r="C46" s="2" t="s">
        <v>175</v>
      </c>
      <c r="D46" s="4"/>
      <c r="E46" s="4"/>
      <c r="F46" s="4"/>
      <c r="G46" s="4"/>
      <c r="H46" s="143"/>
      <c r="I46" s="4"/>
      <c r="J46" s="6" t="s">
        <v>174</v>
      </c>
      <c r="K46" s="13"/>
      <c r="L46" s="4"/>
      <c r="M46" s="4"/>
    </row>
    <row r="47" spans="1:13" ht="24" customHeight="1" x14ac:dyDescent="0.2">
      <c r="A47" s="577"/>
      <c r="B47" s="139"/>
      <c r="C47" s="2" t="s">
        <v>51</v>
      </c>
      <c r="D47" s="4"/>
      <c r="E47" s="4"/>
      <c r="F47" s="4"/>
      <c r="G47" s="4"/>
      <c r="H47" s="4"/>
      <c r="I47" s="4"/>
      <c r="J47" s="4"/>
      <c r="K47" s="4"/>
      <c r="L47" s="4"/>
      <c r="M47" s="4"/>
    </row>
    <row r="48" spans="1:13" ht="24" customHeight="1" x14ac:dyDescent="0.25">
      <c r="A48" s="577"/>
      <c r="B48" s="139"/>
      <c r="C48" s="20" t="str">
        <f>C17</f>
        <v>ALBARAKA TURK PARTICIPATION BANK,</v>
      </c>
      <c r="D48" s="13"/>
      <c r="E48" s="4"/>
      <c r="F48" s="4"/>
      <c r="G48" s="4"/>
      <c r="H48" s="4"/>
      <c r="I48" s="4"/>
      <c r="J48" s="4"/>
      <c r="K48" s="4"/>
      <c r="L48" s="4"/>
      <c r="M48" s="4"/>
    </row>
    <row r="49" spans="1:13" ht="24" customHeight="1" x14ac:dyDescent="0.25">
      <c r="A49" s="577"/>
      <c r="B49" s="139"/>
      <c r="C49" s="20" t="str">
        <f>C18</f>
        <v>SARAY MARALLESI, DB. ADNAN BUYUKDKNIZ CADDEST, NO: 34768</v>
      </c>
      <c r="D49" s="13"/>
      <c r="E49" s="4"/>
      <c r="F49" s="4"/>
      <c r="G49" s="4"/>
      <c r="H49" s="4"/>
      <c r="I49" s="14"/>
      <c r="J49" s="14"/>
      <c r="K49" s="4"/>
      <c r="L49" s="4"/>
      <c r="M49" s="4"/>
    </row>
    <row r="50" spans="1:13" ht="24" customHeight="1" x14ac:dyDescent="0.25">
      <c r="A50" s="577"/>
      <c r="B50" s="139"/>
      <c r="C50" s="20" t="str">
        <f>C19</f>
        <v>UMRANIYE  ISTANBUL TURKEY.</v>
      </c>
      <c r="D50" s="13"/>
      <c r="E50" s="4"/>
      <c r="F50" s="4"/>
      <c r="G50" s="4"/>
      <c r="H50" s="4"/>
      <c r="I50" s="14"/>
      <c r="J50" s="14"/>
      <c r="K50" s="4"/>
      <c r="L50" s="4"/>
      <c r="M50" s="4"/>
    </row>
    <row r="51" spans="1:13" ht="24" customHeight="1" x14ac:dyDescent="0.25">
      <c r="A51" s="577"/>
      <c r="B51" s="139"/>
      <c r="C51" s="20"/>
      <c r="D51" s="13"/>
      <c r="E51" s="4"/>
      <c r="F51" s="4"/>
      <c r="G51" s="4"/>
      <c r="H51" s="4"/>
      <c r="I51" s="14"/>
      <c r="J51" s="14"/>
      <c r="K51" s="4"/>
      <c r="L51" s="4"/>
      <c r="M51" s="4"/>
    </row>
    <row r="52" spans="1:13" ht="24" customHeight="1" x14ac:dyDescent="0.25">
      <c r="A52" s="577"/>
      <c r="B52" s="139"/>
      <c r="C52" s="20"/>
      <c r="D52" s="13"/>
      <c r="E52" s="4"/>
      <c r="F52" s="4"/>
      <c r="G52" s="4"/>
      <c r="H52" s="4"/>
      <c r="I52" s="14"/>
      <c r="J52" s="14"/>
      <c r="K52" s="4"/>
      <c r="L52" s="4"/>
      <c r="M52" s="4"/>
    </row>
    <row r="53" spans="1:13" ht="24" customHeight="1" x14ac:dyDescent="0.2">
      <c r="A53" s="577"/>
      <c r="B53" s="139"/>
      <c r="C53" s="2" t="str">
        <f>C22</f>
        <v>A/C OF :</v>
      </c>
      <c r="D53" s="4"/>
      <c r="E53" s="4"/>
      <c r="F53" s="4"/>
      <c r="G53" s="4"/>
      <c r="H53" s="4"/>
      <c r="I53" s="4"/>
      <c r="J53" s="4"/>
      <c r="K53" s="4"/>
      <c r="L53" s="4"/>
      <c r="M53" s="4"/>
    </row>
    <row r="54" spans="1:13" ht="24" customHeight="1" x14ac:dyDescent="0.25">
      <c r="A54" s="577"/>
      <c r="B54" s="139"/>
      <c r="C54" s="20" t="e">
        <f>C23</f>
        <v>#REF!</v>
      </c>
      <c r="D54" s="4"/>
      <c r="E54" s="4"/>
      <c r="F54" s="4"/>
      <c r="G54" s="4"/>
      <c r="H54" s="4"/>
      <c r="I54" s="4"/>
      <c r="J54" s="4"/>
      <c r="K54" s="4"/>
      <c r="L54" s="4"/>
      <c r="M54" s="4"/>
    </row>
    <row r="55" spans="1:13" ht="24" customHeight="1" x14ac:dyDescent="0.25">
      <c r="A55" s="577"/>
      <c r="B55" s="139"/>
      <c r="C55" s="20" t="e">
        <f>C24</f>
        <v>#REF!</v>
      </c>
      <c r="D55" s="4"/>
      <c r="E55" s="4"/>
      <c r="F55" s="4"/>
      <c r="G55" s="4"/>
      <c r="H55" s="4"/>
      <c r="I55" s="4"/>
      <c r="J55" s="4"/>
      <c r="K55" s="4"/>
      <c r="L55" s="4"/>
      <c r="M55" s="4"/>
    </row>
    <row r="56" spans="1:13" ht="24" customHeight="1" x14ac:dyDescent="0.25">
      <c r="A56" s="577"/>
      <c r="B56" s="4"/>
      <c r="C56" s="20" t="e">
        <f>C25</f>
        <v>#REF!</v>
      </c>
      <c r="D56" s="4"/>
      <c r="E56" s="4"/>
      <c r="F56" s="4"/>
      <c r="G56" s="4"/>
      <c r="H56" s="4"/>
      <c r="I56" s="4"/>
      <c r="J56" s="138"/>
      <c r="K56" s="138"/>
      <c r="L56" s="4"/>
      <c r="M56" s="4"/>
    </row>
    <row r="57" spans="1:13" ht="24" customHeight="1" x14ac:dyDescent="0.25">
      <c r="A57" s="577"/>
      <c r="B57" s="4"/>
      <c r="C57" s="20" t="e">
        <f>C26</f>
        <v>#REF!</v>
      </c>
      <c r="D57" s="4"/>
      <c r="E57" s="4"/>
      <c r="F57" s="4"/>
      <c r="G57" s="4"/>
      <c r="H57" s="4"/>
      <c r="I57" s="4"/>
      <c r="J57" s="14"/>
      <c r="K57" s="14"/>
      <c r="L57" s="4"/>
      <c r="M57" s="4"/>
    </row>
    <row r="58" spans="1:13" ht="24" customHeight="1" x14ac:dyDescent="0.25">
      <c r="A58" s="577"/>
      <c r="B58" s="4"/>
      <c r="C58" s="20"/>
      <c r="D58" s="4"/>
      <c r="E58" s="4"/>
      <c r="F58" s="4"/>
      <c r="G58" s="4"/>
      <c r="H58" s="4"/>
      <c r="I58" s="4"/>
      <c r="J58" s="4"/>
      <c r="K58" s="14"/>
      <c r="L58" s="4"/>
      <c r="M58" s="4"/>
    </row>
    <row r="59" spans="1:13" ht="24" customHeight="1" x14ac:dyDescent="0.2">
      <c r="A59" s="577"/>
      <c r="B59" s="4"/>
      <c r="C59" s="4"/>
      <c r="D59" s="4"/>
      <c r="E59" s="4"/>
      <c r="F59" s="4"/>
      <c r="G59" s="4"/>
      <c r="H59" s="4"/>
      <c r="I59" s="4"/>
      <c r="J59" s="4"/>
      <c r="K59" s="14"/>
      <c r="L59" s="4"/>
      <c r="M59" s="4"/>
    </row>
    <row r="60" spans="1:13" ht="24" customHeight="1" thickBot="1" x14ac:dyDescent="0.25">
      <c r="A60" s="578"/>
      <c r="B60" s="4"/>
      <c r="C60" s="4"/>
      <c r="D60" s="4"/>
      <c r="E60" s="4"/>
      <c r="F60" s="4"/>
      <c r="G60" s="4"/>
      <c r="H60" s="4"/>
      <c r="I60" s="4"/>
      <c r="J60" s="4"/>
      <c r="K60" s="14"/>
      <c r="L60" s="4"/>
      <c r="M60" s="4"/>
    </row>
    <row r="61" spans="1:13" ht="24" customHeight="1" x14ac:dyDescent="0.2">
      <c r="A61" s="4"/>
      <c r="B61" s="4"/>
      <c r="C61" s="4"/>
      <c r="D61" s="4"/>
      <c r="E61" s="4"/>
      <c r="F61" s="4"/>
      <c r="G61" s="4"/>
      <c r="H61" s="4"/>
      <c r="I61" s="4"/>
      <c r="J61" s="4"/>
      <c r="K61" s="14"/>
      <c r="L61" s="4"/>
      <c r="M61" s="4"/>
    </row>
  </sheetData>
  <mergeCells count="4">
    <mergeCell ref="C1:M1"/>
    <mergeCell ref="A2:A29"/>
    <mergeCell ref="C32:M32"/>
    <mergeCell ref="A33:A60"/>
  </mergeCells>
  <phoneticPr fontId="24" type="noConversion"/>
  <pageMargins left="0" right="0" top="0" bottom="0" header="0" footer="0"/>
  <pageSetup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386D4C4FFDB9E4EAC22465489F15916" ma:contentTypeVersion="16" ma:contentTypeDescription="Create a new document." ma:contentTypeScope="" ma:versionID="0e5a068ae752c544985a54c0e4be55a6">
  <xsd:schema xmlns:xsd="http://www.w3.org/2001/XMLSchema" xmlns:xs="http://www.w3.org/2001/XMLSchema" xmlns:p="http://schemas.microsoft.com/office/2006/metadata/properties" xmlns:ns2="a735e6e8-d073-4963-a6db-6f2e08ca563f" xmlns:ns3="19a9a4e3-f390-4e32-9e41-94ff780ea602" targetNamespace="http://schemas.microsoft.com/office/2006/metadata/properties" ma:root="true" ma:fieldsID="3085a3f6eab0b3b1577e7de52ef16093" ns2:_="" ns3:_="">
    <xsd:import namespace="a735e6e8-d073-4963-a6db-6f2e08ca563f"/>
    <xsd:import namespace="19a9a4e3-f390-4e32-9e41-94ff780ea60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5e6e8-d073-4963-a6db-6f2e08ca563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e9d5cdda-abc5-4a7d-bf68-e95fdc9e68ab"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9a9a4e3-f390-4e32-9e41-94ff780ea60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5a40b5-2813-4086-a45f-49a73cf30d88}" ma:internalName="TaxCatchAll" ma:showField="CatchAllData" ma:web="19a9a4e3-f390-4e32-9e41-94ff780ea6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735e6e8-d073-4963-a6db-6f2e08ca563f">
      <Terms xmlns="http://schemas.microsoft.com/office/infopath/2007/PartnerControls"/>
    </lcf76f155ced4ddcb4097134ff3c332f>
    <TaxCatchAll xmlns="19a9a4e3-f390-4e32-9e41-94ff780ea602" xsi:nil="true"/>
  </documentManagement>
</p:properties>
</file>

<file path=customXml/itemProps1.xml><?xml version="1.0" encoding="utf-8"?>
<ds:datastoreItem xmlns:ds="http://schemas.openxmlformats.org/officeDocument/2006/customXml" ds:itemID="{3C17D553-262B-410C-A4DF-3EBBEFFBB0BB}">
  <ds:schemaRefs>
    <ds:schemaRef ds:uri="http://schemas.microsoft.com/sharepoint/v3/contenttype/forms"/>
  </ds:schemaRefs>
</ds:datastoreItem>
</file>

<file path=customXml/itemProps2.xml><?xml version="1.0" encoding="utf-8"?>
<ds:datastoreItem xmlns:ds="http://schemas.openxmlformats.org/officeDocument/2006/customXml" ds:itemID="{917FDB58-15F6-49B9-A690-5A38385DB1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35e6e8-d073-4963-a6db-6f2e08ca563f"/>
    <ds:schemaRef ds:uri="19a9a4e3-f390-4e32-9e41-94ff780ea6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193018-F140-41F8-A3D4-F240A00AEFE7}">
  <ds:schemaRefs>
    <ds:schemaRef ds:uri="http://schemas.openxmlformats.org/package/2006/metadata/core-properties"/>
    <ds:schemaRef ds:uri="http://purl.org/dc/elements/1.1/"/>
    <ds:schemaRef ds:uri="http://schemas.microsoft.com/office/infopath/2007/PartnerControls"/>
    <ds:schemaRef ds:uri="a735e6e8-d073-4963-a6db-6f2e08ca563f"/>
    <ds:schemaRef ds:uri="http://purl.org/dc/terms/"/>
    <ds:schemaRef ds:uri="http://schemas.microsoft.com/office/2006/documentManagement/types"/>
    <ds:schemaRef ds:uri="19a9a4e3-f390-4e32-9e41-94ff780ea602"/>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PL- STY=J3J0353S PO# 2200004988</vt:lpstr>
      <vt:lpstr>STY=J3J0353S-RE  PO# 2200004989</vt:lpstr>
      <vt:lpstr>GRADED SPEC</vt:lpstr>
      <vt:lpstr>7699</vt:lpstr>
      <vt:lpstr>I C</vt:lpstr>
      <vt:lpstr>5103</vt:lpstr>
      <vt:lpstr>FLOOR SET</vt:lpstr>
      <vt:lpstr>BOE</vt:lpstr>
      <vt:lpstr>'I C'!Print_Area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Vaio</dc:creator>
  <cp:lastModifiedBy>Windows User</cp:lastModifiedBy>
  <cp:revision/>
  <cp:lastPrinted>2023-03-21T08:38:47Z</cp:lastPrinted>
  <dcterms:created xsi:type="dcterms:W3CDTF">1996-10-14T23:33:28Z</dcterms:created>
  <dcterms:modified xsi:type="dcterms:W3CDTF">2023-10-30T10:27:45Z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0x0101000386D4C4FFDB9E4EAC22465489F15916</vt:lpwstr>
  </property>
  <property fmtid="{D5CDD505-2E9C-101B-9397-08002B2CF9AE}" pid="3" name="MediaServiceImageTags">
    <vt:lpwstr/>
  </property>
</Properties>
</file>