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A71DFFC3A48429FBC790E393A313A0D" descr="微信图片_20260122144033_165_22"/>
        <xdr:cNvPicPr/>
      </xdr:nvPicPr>
      <xdr:blipFill>
        <a:blip r:embed="rId1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3" name="ID_26046ABAACB64721AA9CC995619EBCF7" descr="微信图片_20260122144031_162_22"/>
        <xdr:cNvPicPr/>
      </xdr:nvPicPr>
      <xdr:blipFill>
        <a:blip r:embed="rId2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4" name="ID_2E44DCD9FEF4486EB480F103BFAB3B78" descr="微信图片_20260122144026_154_22"/>
        <xdr:cNvPicPr/>
      </xdr:nvPicPr>
      <xdr:blipFill>
        <a:blip r:embed="rId3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5" name="ID_427FA16E744240A5A9D446B24C9076FF" descr="微信图片_20260122144025_153_22"/>
        <xdr:cNvPicPr/>
      </xdr:nvPicPr>
      <xdr:blipFill>
        <a:blip r:embed="rId4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6" name="ID_98DB88C071954CB28A16B9C04A76149C" descr="微信图片_20260122144031_163_22"/>
        <xdr:cNvPicPr/>
      </xdr:nvPicPr>
      <xdr:blipFill>
        <a:blip r:embed="rId5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7" name="ID_AE70E8CA353C4183BBF7663A00CAF5BE" descr="微信图片_20260122144024_151_22"/>
        <xdr:cNvPicPr/>
      </xdr:nvPicPr>
      <xdr:blipFill>
        <a:blip r:embed="rId6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8" name="ID_7851879D56D54924A79BF74AA86D761E" descr="微信图片_20260122144027_155_22"/>
        <xdr:cNvPicPr/>
      </xdr:nvPicPr>
      <xdr:blipFill>
        <a:blip r:embed="rId7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9" name="ID_55CCC30D0EC8495882648E81709D997E" descr="微信图片_20260122144030_160_22"/>
        <xdr:cNvPicPr/>
      </xdr:nvPicPr>
      <xdr:blipFill>
        <a:blip r:embed="rId8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10" name="ID_54C76F6F733444F8A4EA88ACEAE6C8B4" descr="微信图片_20260122144030_161_22"/>
        <xdr:cNvPicPr/>
      </xdr:nvPicPr>
      <xdr:blipFill>
        <a:blip r:embed="rId9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11" name="ID_A4105032083B4D37A7E204E4217D20EB" descr="微信图片_20260122144028_158_22"/>
        <xdr:cNvPicPr/>
      </xdr:nvPicPr>
      <xdr:blipFill>
        <a:blip r:embed="rId10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12" name="ID_309A676D89A94AF88D529621DEA45AD9" descr="微信图片_20260122144029_159_22"/>
        <xdr:cNvPicPr/>
      </xdr:nvPicPr>
      <xdr:blipFill>
        <a:blip r:embed="rId11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13" name="ID_C8BD14EB41AE411F88F9B8D48F7AA2B1" descr="微信图片_20260122144027_156_22"/>
        <xdr:cNvPicPr/>
      </xdr:nvPicPr>
      <xdr:blipFill>
        <a:blip r:embed="rId12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14" name="ID_E7630B982EE2407B97408E7E3FA1F7E0" descr="微信图片_20260122144028_157_22"/>
        <xdr:cNvPicPr/>
      </xdr:nvPicPr>
      <xdr:blipFill>
        <a:blip r:embed="rId13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15" name="ID_CA16836478D645F98CEC05F679DEB1CD" descr="微信图片_20260122144032_164_22"/>
        <xdr:cNvPicPr/>
      </xdr:nvPicPr>
      <xdr:blipFill>
        <a:blip r:embed="rId14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  <etc:cellImage>
    <xdr:pic>
      <xdr:nvPicPr>
        <xdr:cNvPr id="16" name="ID_853FCFFBBC1447548DAF9C264203B263" descr="微信图片_20260122144024_152_22"/>
        <xdr:cNvPicPr/>
      </xdr:nvPicPr>
      <xdr:blipFill>
        <a:blip r:embed="rId15"/>
        <a:stretch>
          <a:fillRect/>
        </a:stretch>
      </xdr:blipFill>
      <xdr:spPr>
        <a:xfrm>
          <a:off x="0" y="0"/>
          <a:ext cx="6090920" cy="81248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<sst xmlns="http://schemas.openxmlformats.org/spreadsheetml/2006/main" count="26" uniqueCount="26">
  <si>
    <t>序号</t>
  </si>
  <si>
    <t>颜色</t>
  </si>
  <si>
    <t>尺码/数量</t>
  </si>
  <si>
    <t>合计</t>
  </si>
  <si>
    <t>S</t>
  </si>
  <si>
    <t>M</t>
  </si>
  <si>
    <t>L</t>
  </si>
  <si>
    <t>XL</t>
  </si>
  <si>
    <t>XXL</t>
  </si>
  <si>
    <t>3XL</t>
  </si>
  <si>
    <t>克色</t>
  </si>
  <si>
    <t>白色</t>
  </si>
  <si>
    <t>天蓝</t>
  </si>
  <si>
    <t>深灰</t>
  </si>
  <si>
    <t>果绿</t>
  </si>
  <si>
    <t>荧黄</t>
  </si>
  <si>
    <t>木绿</t>
  </si>
  <si>
    <t>安红</t>
  </si>
  <si>
    <t>草绿</t>
  </si>
  <si>
    <t>咖色</t>
  </si>
  <si>
    <t>海蓝</t>
  </si>
  <si>
    <t>深紫</t>
  </si>
  <si>
    <t>浅紫</t>
  </si>
  <si>
    <t>枣红</t>
  </si>
  <si>
    <t>水泥灰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</si>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</sst>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9"/>
  <sheetViews>
    <sheetView tabSelected="1" workbookViewId="0">
      <selection activeCell="G7" sqref="G7"/>
    </sheetView>
  </sheetViews>
  <sheetFormatPr defaultColWidth="10.7522123893805" defaultRowHeight="35" customHeight="1"/>
  <cols>
    <col min="1" max="1" width="8.04424778761062" customWidth="1"/>
    <col min="2" max="10" width="13.5398230088496" customWidth="1"/>
    <col min="11" max="16384" width="10.7522123893805" customWidth="1"/>
  </cols>
  <sheetData>
    <row r="2" ht="48" customHeight="1" spans="1:10">
      <c r="A2" s="1" t="s">
        <v>0</v>
      </c>
      <c r="B2" s="2" t="s">
        <v>1</v>
      </c>
      <c r="C2" s="3"/>
      <c r="D2" s="3" t="s">
        <v>2</v>
      </c>
      <c r="E2" s="4"/>
      <c r="F2" s="4"/>
      <c r="G2" s="4"/>
      <c r="H2" s="4"/>
      <c r="I2" s="11"/>
      <c r="J2" s="12" t="s">
        <v>3</v>
      </c>
    </row>
    <row r="3" ht="48" customHeight="1" spans="1:10">
      <c r="A3" s="5"/>
      <c r="B3" s="6"/>
      <c r="C3" s="6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3"/>
    </row>
    <row r="4" ht="88" customHeight="1" spans="1:10">
      <c r="A4" s="5">
        <v>1</v>
      </c>
      <c r="B4" s="7" t="s">
        <v>10</v>
      </c>
      <c r="C4" s="6" t="str">
        <f>_xlfn.DISPIMG("ID_5A71DFFC3A48429FBC790E393A313A0D",1)</f>
        <v>=DISPIMG("ID_5A71DFFC3A48429FBC790E393A313A0D",1)</v>
      </c>
      <c r="D4" s="6">
        <v>125</v>
      </c>
      <c r="E4" s="6">
        <v>382</v>
      </c>
      <c r="F4" s="6">
        <v>2537</v>
      </c>
      <c r="G4" s="6">
        <v>2378</v>
      </c>
      <c r="H4" s="6">
        <v>2198</v>
      </c>
      <c r="I4" s="6">
        <v>463</v>
      </c>
      <c r="J4" s="13">
        <f t="shared" ref="J4:J11" si="0">SUM(D4:I4)</f>
        <v>8083</v>
      </c>
    </row>
    <row r="5" ht="88" customHeight="1" spans="1:10">
      <c r="A5" s="5">
        <v>2</v>
      </c>
      <c r="B5" s="7" t="s">
        <v>11</v>
      </c>
      <c r="C5" s="6" t="str">
        <f>_xlfn.DISPIMG("ID_26046ABAACB64721AA9CC995619EBCF7",1)</f>
        <v>=DISPIMG("ID_26046ABAACB64721AA9CC995619EBCF7",1)</v>
      </c>
      <c r="D5" s="6">
        <v>1</v>
      </c>
      <c r="E5" s="6">
        <v>1052</v>
      </c>
      <c r="F5" s="6">
        <v>706</v>
      </c>
      <c r="G5" s="6">
        <v>2194</v>
      </c>
      <c r="H5" s="6">
        <v>924</v>
      </c>
      <c r="I5" s="6">
        <v>1129</v>
      </c>
      <c r="J5" s="13">
        <f t="shared" si="0"/>
        <v>6006</v>
      </c>
    </row>
    <row r="6" ht="88" customHeight="1" spans="1:10">
      <c r="A6" s="5">
        <v>3</v>
      </c>
      <c r="B6" s="7" t="s">
        <v>12</v>
      </c>
      <c r="C6" s="6" t="str">
        <f>_xlfn.DISPIMG("ID_2E44DCD9FEF4486EB480F103BFAB3B78",1)</f>
        <v>=DISPIMG("ID_2E44DCD9FEF4486EB480F103BFAB3B78",1)</v>
      </c>
      <c r="D6" s="6">
        <v>27</v>
      </c>
      <c r="E6" s="6">
        <v>152</v>
      </c>
      <c r="F6" s="6">
        <v>368</v>
      </c>
      <c r="G6" s="6">
        <v>378</v>
      </c>
      <c r="H6" s="6">
        <v>391</v>
      </c>
      <c r="I6" s="6">
        <v>171</v>
      </c>
      <c r="J6" s="13">
        <f t="shared" si="0"/>
        <v>1487</v>
      </c>
    </row>
    <row r="7" ht="88" customHeight="1" spans="1:10">
      <c r="A7" s="5">
        <v>4</v>
      </c>
      <c r="B7" s="7" t="s">
        <v>13</v>
      </c>
      <c r="C7" s="6" t="str">
        <f>_xlfn.DISPIMG("ID_427FA16E744240A5A9D446B24C9076FF",1)</f>
        <v>=DISPIMG("ID_427FA16E744240A5A9D446B24C9076FF",1)</v>
      </c>
      <c r="D7" s="6">
        <v>26</v>
      </c>
      <c r="E7" s="6">
        <v>1</v>
      </c>
      <c r="F7" s="6">
        <v>324</v>
      </c>
      <c r="G7" s="6">
        <v>337</v>
      </c>
      <c r="H7" s="6">
        <v>365</v>
      </c>
      <c r="I7" s="6"/>
      <c r="J7" s="13">
        <f t="shared" si="0"/>
        <v>1053</v>
      </c>
    </row>
    <row r="8" ht="88" customHeight="1" spans="1:10">
      <c r="A8" s="5">
        <v>5</v>
      </c>
      <c r="B8" s="7" t="s">
        <v>14</v>
      </c>
      <c r="C8" s="6" t="str">
        <f>_xlfn.DISPIMG("ID_98DB88C071954CB28A16B9C04A76149C",1)</f>
        <v>=DISPIMG("ID_98DB88C071954CB28A16B9C04A76149C",1)</v>
      </c>
      <c r="D8" s="6">
        <v>61</v>
      </c>
      <c r="E8" s="6">
        <v>176</v>
      </c>
      <c r="F8" s="6">
        <v>393</v>
      </c>
      <c r="G8" s="6">
        <v>394</v>
      </c>
      <c r="H8" s="6">
        <v>407</v>
      </c>
      <c r="I8" s="6">
        <v>190</v>
      </c>
      <c r="J8" s="13">
        <f t="shared" si="0"/>
        <v>1621</v>
      </c>
    </row>
    <row r="9" ht="88" customHeight="1" spans="1:10">
      <c r="A9" s="5">
        <v>7</v>
      </c>
      <c r="B9" s="7" t="s">
        <v>15</v>
      </c>
      <c r="C9" s="6" t="str">
        <f>_xlfn.DISPIMG("ID_AE70E8CA353C4183BBF7663A00CAF5BE",1)</f>
        <v>=DISPIMG("ID_AE70E8CA353C4183BBF7663A00CAF5BE",1)</v>
      </c>
      <c r="D9" s="6">
        <v>50</v>
      </c>
      <c r="E9" s="6">
        <v>164</v>
      </c>
      <c r="F9" s="6">
        <v>186</v>
      </c>
      <c r="G9" s="6">
        <v>387</v>
      </c>
      <c r="H9" s="6">
        <v>404</v>
      </c>
      <c r="I9" s="6">
        <v>178</v>
      </c>
      <c r="J9" s="13">
        <f t="shared" si="0"/>
        <v>1369</v>
      </c>
    </row>
    <row r="10" ht="88" customHeight="1" spans="1:10">
      <c r="A10" s="5">
        <v>8</v>
      </c>
      <c r="B10" s="7" t="s">
        <v>16</v>
      </c>
      <c r="C10" s="6" t="str">
        <f>_xlfn.DISPIMG("ID_7851879D56D54924A79BF74AA86D761E",1)</f>
        <v>=DISPIMG("ID_7851879D56D54924A79BF74AA86D761E",1)</v>
      </c>
      <c r="D10" s="6">
        <v>36</v>
      </c>
      <c r="E10" s="6"/>
      <c r="F10" s="6">
        <v>376</v>
      </c>
      <c r="G10" s="6">
        <v>186</v>
      </c>
      <c r="H10" s="6">
        <v>188</v>
      </c>
      <c r="I10" s="6"/>
      <c r="J10" s="13">
        <f t="shared" si="0"/>
        <v>786</v>
      </c>
    </row>
    <row r="11" ht="88" customHeight="1" spans="1:10">
      <c r="A11" s="5">
        <v>9</v>
      </c>
      <c r="B11" s="7" t="s">
        <v>17</v>
      </c>
      <c r="C11" s="6" t="str">
        <f>_xlfn.DISPIMG("ID_55CCC30D0EC8495882648E81709D997E",1)</f>
        <v>=DISPIMG("ID_55CCC30D0EC8495882648E81709D997E",1)</v>
      </c>
      <c r="D11" s="6">
        <v>48</v>
      </c>
      <c r="E11" s="6">
        <v>154</v>
      </c>
      <c r="F11" s="6">
        <v>365</v>
      </c>
      <c r="G11" s="6">
        <v>188</v>
      </c>
      <c r="H11" s="6">
        <v>392</v>
      </c>
      <c r="I11" s="6">
        <v>175</v>
      </c>
      <c r="J11" s="13">
        <f t="shared" si="0"/>
        <v>1322</v>
      </c>
    </row>
    <row r="12" ht="88" customHeight="1" spans="1:10">
      <c r="A12" s="5">
        <v>11</v>
      </c>
      <c r="B12" s="7" t="s">
        <v>18</v>
      </c>
      <c r="C12" s="7" t="str">
        <f>_xlfn.DISPIMG("ID_54C76F6F733444F8A4EA88ACEAE6C8B4",1)</f>
        <v>=DISPIMG("ID_54C76F6F733444F8A4EA88ACEAE6C8B4",1)</v>
      </c>
      <c r="D12" s="7">
        <v>83</v>
      </c>
      <c r="E12" s="7"/>
      <c r="F12" s="7">
        <v>366</v>
      </c>
      <c r="G12" s="7">
        <v>189</v>
      </c>
      <c r="H12" s="7">
        <v>383</v>
      </c>
      <c r="I12" s="6"/>
      <c r="J12" s="13">
        <f>SUM(D12:H12)</f>
        <v>1021</v>
      </c>
    </row>
    <row r="13" ht="88" customHeight="1" spans="1:10">
      <c r="A13" s="5">
        <v>12</v>
      </c>
      <c r="B13" s="7" t="s">
        <v>19</v>
      </c>
      <c r="C13" s="6" t="str">
        <f>_xlfn.DISPIMG("ID_A4105032083B4D37A7E204E4217D20EB",1)</f>
        <v>=DISPIMG("ID_A4105032083B4D37A7E204E4217D20EB",1)</v>
      </c>
      <c r="D13" s="6">
        <v>51</v>
      </c>
      <c r="E13" s="6">
        <v>153</v>
      </c>
      <c r="F13" s="6">
        <v>377</v>
      </c>
      <c r="G13" s="6">
        <v>397</v>
      </c>
      <c r="H13" s="6">
        <v>190</v>
      </c>
      <c r="I13" s="6">
        <v>174</v>
      </c>
      <c r="J13" s="13">
        <f t="shared" ref="J13:J18" si="1">SUM(D13:I13)</f>
        <v>1342</v>
      </c>
    </row>
    <row r="14" ht="88" customHeight="1" spans="1:10">
      <c r="A14" s="5">
        <v>14</v>
      </c>
      <c r="B14" s="7" t="s">
        <v>20</v>
      </c>
      <c r="C14" s="6" t="str">
        <f>_xlfn.DISPIMG("ID_309A676D89A94AF88D529621DEA45AD9",1)</f>
        <v>=DISPIMG("ID_309A676D89A94AF88D529621DEA45AD9",1)</v>
      </c>
      <c r="D14" s="6">
        <v>60</v>
      </c>
      <c r="E14" s="6">
        <v>128</v>
      </c>
      <c r="F14" s="6">
        <v>398</v>
      </c>
      <c r="G14" s="6">
        <v>336</v>
      </c>
      <c r="H14" s="6">
        <v>188</v>
      </c>
      <c r="I14" s="6">
        <v>149</v>
      </c>
      <c r="J14" s="13">
        <f t="shared" si="1"/>
        <v>1259</v>
      </c>
    </row>
    <row r="15" ht="88" customHeight="1" spans="1:10">
      <c r="A15" s="5">
        <v>15</v>
      </c>
      <c r="B15" s="7" t="s">
        <v>21</v>
      </c>
      <c r="C15" s="6" t="str">
        <f>_xlfn.DISPIMG("ID_C8BD14EB41AE411F88F9B8D48F7AA2B1",1)</f>
        <v>=DISPIMG("ID_C8BD14EB41AE411F88F9B8D48F7AA2B1",1)</v>
      </c>
      <c r="D15" s="6">
        <v>49</v>
      </c>
      <c r="E15" s="6"/>
      <c r="F15" s="6">
        <v>365</v>
      </c>
      <c r="G15" s="6">
        <v>392</v>
      </c>
      <c r="H15" s="6">
        <v>297</v>
      </c>
      <c r="I15" s="6"/>
      <c r="J15" s="13">
        <f t="shared" si="1"/>
        <v>1103</v>
      </c>
    </row>
    <row r="16" ht="88" customHeight="1" spans="1:10">
      <c r="A16" s="5">
        <v>16</v>
      </c>
      <c r="B16" s="7" t="s">
        <v>22</v>
      </c>
      <c r="C16" s="6" t="str">
        <f>_xlfn.DISPIMG("ID_E7630B982EE2407B97408E7E3FA1F7E0",1)</f>
        <v>=DISPIMG("ID_E7630B982EE2407B97408E7E3FA1F7E0",1)</v>
      </c>
      <c r="D16" s="6">
        <v>64</v>
      </c>
      <c r="E16" s="6">
        <v>146</v>
      </c>
      <c r="F16" s="6">
        <v>378</v>
      </c>
      <c r="G16" s="6">
        <v>185</v>
      </c>
      <c r="H16" s="6">
        <v>190</v>
      </c>
      <c r="I16" s="6">
        <v>172</v>
      </c>
      <c r="J16" s="13">
        <f t="shared" si="1"/>
        <v>1135</v>
      </c>
    </row>
    <row r="17" ht="88" customHeight="1" spans="1:10">
      <c r="A17" s="5">
        <v>17</v>
      </c>
      <c r="B17" s="6" t="s">
        <v>23</v>
      </c>
      <c r="C17" s="6" t="str">
        <f>_xlfn.DISPIMG("ID_CA16836478D645F98CEC05F679DEB1CD",1)</f>
        <v>=DISPIMG("ID_CA16836478D645F98CEC05F679DEB1CD",1)</v>
      </c>
      <c r="D17" s="6">
        <v>1</v>
      </c>
      <c r="E17" s="6">
        <v>2</v>
      </c>
      <c r="F17" s="6">
        <v>368</v>
      </c>
      <c r="G17" s="6">
        <v>391</v>
      </c>
      <c r="H17" s="6">
        <v>395</v>
      </c>
      <c r="I17" s="6"/>
      <c r="J17" s="13">
        <f t="shared" si="1"/>
        <v>1157</v>
      </c>
    </row>
    <row r="18" ht="88" customHeight="1" spans="1:10">
      <c r="A18" s="5">
        <v>18</v>
      </c>
      <c r="B18" s="6" t="s">
        <v>24</v>
      </c>
      <c r="C18" s="6" t="str">
        <f>_xlfn.DISPIMG("ID_853FCFFBBC1447548DAF9C264203B263",1)</f>
        <v>=DISPIMG("ID_853FCFFBBC1447548DAF9C264203B263",1)</v>
      </c>
      <c r="D18" s="6">
        <v>40</v>
      </c>
      <c r="E18" s="6">
        <v>1</v>
      </c>
      <c r="F18" s="6">
        <v>358</v>
      </c>
      <c r="G18" s="6">
        <v>368</v>
      </c>
      <c r="H18" s="6">
        <v>360</v>
      </c>
      <c r="I18" s="6"/>
      <c r="J18" s="13">
        <f t="shared" si="1"/>
        <v>1127</v>
      </c>
    </row>
    <row r="19" ht="41" customHeight="1" spans="1:10">
      <c r="A19" s="8" t="s">
        <v>25</v>
      </c>
      <c r="B19" s="9"/>
      <c r="C19" s="9"/>
      <c r="D19" s="9"/>
      <c r="E19" s="9"/>
      <c r="F19" s="9"/>
      <c r="G19" s="10"/>
      <c r="H19" s="9"/>
      <c r="I19" s="9"/>
      <c r="J19" s="14">
        <f>SUM(J4:J18)</f>
        <v>29871</v>
      </c>
    </row>
  </sheetData>
  <mergeCells count="1">
    <mergeCell ref="D2:I2"/>
  </mergeCells>
  <pageMargins left="0.251388888888889" right="0.251388888888889" top="0.156944444444444" bottom="0.156944444444444" header="0.298611111111111" footer="0.298611111111111"/>
  <pageSetup paperSize="9" orientation="portrait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石磊</cp:lastModifiedBy>
  <dcterms:created xsi:type="dcterms:W3CDTF">2006-09-16T00:00:00Z</dcterms:created>
  <dcterms:modified xsi:type="dcterms:W3CDTF">2026-05-22T07:24:01Z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273286F6791444A4A66D54F69645C1CB_13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